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IS" sheetId="1" r:id="rId1"/>
    <sheet name="Grille" sheetId="2" r:id="rId2"/>
  </sheets>
  <definedNames>
    <definedName name="_xlnm.Print_Area" localSheetId="0">'RIS'!$A$1:$G$54</definedName>
    <definedName name="Excel_BuiltIn_Print_Area" localSheetId="0">'RIS'!$A$7:$G$62</definedName>
  </definedNames>
  <calcPr fullCalcOnLoad="1"/>
</workbook>
</file>

<file path=xl/sharedStrings.xml><?xml version="1.0" encoding="utf-8"?>
<sst xmlns="http://schemas.openxmlformats.org/spreadsheetml/2006/main" count="124" uniqueCount="107">
  <si>
    <t>Association des Secouristes Français Croix Blanche – ASAM METZ</t>
  </si>
  <si>
    <t>Registre des Associations Volume CXXVII Folio N°60</t>
  </si>
  <si>
    <t>Association adhérente au comité départemental des secouristes croix blanche de Moselle</t>
  </si>
  <si>
    <t>Siège social  : 16 rue Gabriel Pierné – 57000 METZ</t>
  </si>
  <si>
    <t>„ SERVIR”</t>
  </si>
  <si>
    <t>Tél  : 06 15 70 07 69  - Formation  : 07 78 68 17 99 - E-mail  : croixblanche.metz@gmail.com</t>
  </si>
  <si>
    <t>Aide au dimensionnement des Dispositifs Prévisionnels de Secours conformément au Référentiel National DPS</t>
  </si>
  <si>
    <t>Manifestation :</t>
  </si>
  <si>
    <t>…..................................................................</t>
  </si>
  <si>
    <t>Date :</t>
  </si>
  <si>
    <t>…...........................</t>
  </si>
  <si>
    <t>Aide au remplissage de la grille</t>
  </si>
  <si>
    <t>Prendre toujours le coefficient le plus défavorable</t>
  </si>
  <si>
    <t>Informations nécessaires</t>
  </si>
  <si>
    <t>Activité du rassemblement</t>
  </si>
  <si>
    <r>
      <t xml:space="preserve">Indicateur </t>
    </r>
    <r>
      <rPr>
        <b/>
        <i/>
        <sz val="11"/>
        <rFont val="Verdana"/>
        <family val="2"/>
      </rPr>
      <t>P</t>
    </r>
    <r>
      <rPr>
        <b/>
        <i/>
        <vertAlign val="subscript"/>
        <sz val="11"/>
        <rFont val="Verdana"/>
        <family val="2"/>
      </rPr>
      <t>2</t>
    </r>
  </si>
  <si>
    <r>
      <t xml:space="preserve">- </t>
    </r>
    <r>
      <rPr>
        <b/>
        <sz val="9"/>
        <rFont val="Verdana"/>
        <family val="2"/>
      </rPr>
      <t>Public assis</t>
    </r>
    <r>
      <rPr>
        <sz val="10"/>
        <rFont val="Arial"/>
        <family val="2"/>
      </rPr>
      <t>  : spectacle, cérémonie cultuelle, réunion publique, restauration, rendez-vous sportif…</t>
    </r>
  </si>
  <si>
    <t>Public attendu (P1)</t>
  </si>
  <si>
    <r>
      <t>- Public debout</t>
    </r>
    <r>
      <rPr>
        <sz val="10"/>
        <rFont val="Arial"/>
        <family val="2"/>
      </rPr>
      <t>  : cérémonie cultuelle, réunion publique, restauration, exposition, foire, salon…</t>
    </r>
  </si>
  <si>
    <t>Comportement du public (P2)</t>
  </si>
  <si>
    <t>Assis</t>
  </si>
  <si>
    <r>
      <t>- Public debout</t>
    </r>
    <r>
      <rPr>
        <sz val="10"/>
        <rFont val="Arial"/>
        <family val="2"/>
      </rPr>
      <t>  : spectacle avec public statique, fête foraine, rendez-vous sportif avec protection du public par rapport à l’évènement…</t>
    </r>
  </si>
  <si>
    <t>Accessibilité et environnement (E1)</t>
  </si>
  <si>
    <t>Tres bonne</t>
  </si>
  <si>
    <r>
      <t>- Public debout</t>
    </r>
    <r>
      <rPr>
        <sz val="10"/>
        <rFont val="Arial"/>
        <family val="2"/>
      </rPr>
      <t xml:space="preserve">  : spectacle avec public dynamique, danse, féria, fête votive, carnaval, spectacle de rue, grande parade, rendez-vous sportif sans protection du public par rapport à l’évènement…
</t>
    </r>
    <r>
      <rPr>
        <b/>
        <sz val="9"/>
        <rFont val="Verdana"/>
        <family val="2"/>
      </rPr>
      <t>- Événement se déroulant sur plusieurs jours avec présence permanente du public</t>
    </r>
    <r>
      <rPr>
        <sz val="10"/>
        <rFont val="Arial"/>
        <family val="2"/>
      </rPr>
      <t>  : hébergement sur site ou à proximité</t>
    </r>
  </si>
  <si>
    <t>Délai d'intervention des secours publics (E2)</t>
  </si>
  <si>
    <t>Moins de 10 min</t>
  </si>
  <si>
    <t>Caractéristiques de l’environnement ou de l’accessibilité du site</t>
  </si>
  <si>
    <r>
      <t xml:space="preserve">Indicateur </t>
    </r>
    <r>
      <rPr>
        <b/>
        <i/>
        <sz val="11"/>
        <rFont val="Verdana"/>
        <family val="2"/>
      </rPr>
      <t>E</t>
    </r>
    <r>
      <rPr>
        <b/>
        <i/>
        <vertAlign val="subscript"/>
        <sz val="11"/>
        <rFont val="Verdana"/>
        <family val="2"/>
      </rPr>
      <t>1</t>
    </r>
  </si>
  <si>
    <t>Ratio Intervenants secouristes</t>
  </si>
  <si>
    <t>- Structures permanentes  : Bâtiment, salle «  en dur  »,…
- Voie publiques, rues,… avec accès dégagés
- Conditions d’accès aisés</t>
  </si>
  <si>
    <t>- Structures non permanentes  : gradins, tribunes, chapiteaux,…
- Espaces naturels  : surface ≤ 2 hectares
- Brancardage  : 150m &lt; longueur ≤ 300 m
- Terrain en pente sur plus de 100 mètres</t>
  </si>
  <si>
    <t>Indice total de risque (i)</t>
  </si>
  <si>
    <t>- Espaces naturels  : 2 ha &lt;surface ≤ 5 ha
- Brancardage  : 300 m &lt; longueur ≤ 600 m
- Terrain en pente sur plus de 150 mètres
- Autres conditions d’accès difficiles</t>
  </si>
  <si>
    <t>Effectif pondéré (P)</t>
  </si>
  <si>
    <t>- Espaces naturels  : surface &gt; 5 hectares
- Brancardage  : longueur &gt; 600 mètres
- Terrain en pente sur plus de 300 mètres
- Autres conditions d’accès difficiles  : Talus, escaliers, voies d’accès non carrossables,…
- Progression des secours rendue difficile par la présence du public</t>
  </si>
  <si>
    <t>Ratio d'Intervenants Secouristes (RIS)</t>
  </si>
  <si>
    <t>Délai d’intervention des secours publics</t>
  </si>
  <si>
    <r>
      <t xml:space="preserve">Indicateur </t>
    </r>
    <r>
      <rPr>
        <b/>
        <i/>
        <sz val="11"/>
        <rFont val="Verdana"/>
        <family val="2"/>
      </rPr>
      <t>E</t>
    </r>
    <r>
      <rPr>
        <b/>
        <i/>
        <vertAlign val="subscript"/>
        <sz val="11"/>
        <rFont val="Verdana"/>
        <family val="2"/>
      </rPr>
      <t>2</t>
    </r>
  </si>
  <si>
    <t>Dimensionnement recommandé</t>
  </si>
  <si>
    <r>
      <t xml:space="preserve">≤ </t>
    </r>
    <r>
      <rPr>
        <sz val="9"/>
        <rFont val="Verdana"/>
        <family val="2"/>
      </rPr>
      <t>10 minutes</t>
    </r>
  </si>
  <si>
    <t>&gt; 10 minutes et ≤ 20 minutes</t>
  </si>
  <si>
    <t>Nombre d'intervenants secouristes</t>
  </si>
  <si>
    <t>&gt; 20 minutes et ≤ 30 minutes</t>
  </si>
  <si>
    <t>&gt; 30 minutes</t>
  </si>
  <si>
    <t>Type de DPS</t>
  </si>
  <si>
    <t>Compter 5 min pour une caserne en garde casernée, 10 min pour une caserne en disponibilité au bip + 1min/km</t>
  </si>
  <si>
    <t>Nombre de secteurs</t>
  </si>
  <si>
    <t>Nombre de postes de secours</t>
  </si>
  <si>
    <t>Nombre d'équipes supplémentaires</t>
  </si>
  <si>
    <t>Nombre de binômes supplémentaires</t>
  </si>
  <si>
    <t>Nombre de PAPS</t>
  </si>
  <si>
    <t>Nombre de lot de secours type A</t>
  </si>
  <si>
    <t>Nombre de lot de secours type B</t>
  </si>
  <si>
    <t>Nombre de lot de secours type C</t>
  </si>
  <si>
    <t>Nombre de chef de dispositif</t>
  </si>
  <si>
    <t>Nombre de chefs de secteurs</t>
  </si>
  <si>
    <t>Nombre de chefs de postes*</t>
  </si>
  <si>
    <t>Nombres de chefs d'équipe*</t>
  </si>
  <si>
    <t>Nombre de PSE2*</t>
  </si>
  <si>
    <t>Nombre de PSE1*</t>
  </si>
  <si>
    <t>Nombre de stagiaires maxi</t>
  </si>
  <si>
    <t>Nombre de mineurs maxi</t>
  </si>
  <si>
    <t>Nombre de L.A.T. mini</t>
  </si>
  <si>
    <t>* sont les seuls intervenants secouristes comptabilisés dans les calculs : les Chefs de sections, de dispositifs et les stagiaires ne sont pas comptabilisés comme étant des "intervenants secouristes".</t>
  </si>
  <si>
    <t>GRILLE D' EVALUATION DES RISQUES</t>
  </si>
  <si>
    <t xml:space="preserve">Manifestation : </t>
  </si>
  <si>
    <t xml:space="preserve">Date : </t>
  </si>
  <si>
    <t>Niveau de Risque</t>
  </si>
  <si>
    <t>RIS</t>
  </si>
  <si>
    <t>Faible</t>
  </si>
  <si>
    <t>Modéré</t>
  </si>
  <si>
    <t>Moyen</t>
  </si>
  <si>
    <t>Elevé</t>
  </si>
  <si>
    <r>
      <t xml:space="preserve">RIS </t>
    </r>
    <r>
      <rPr>
        <b/>
        <sz val="12"/>
        <rFont val="Arial"/>
        <family val="2"/>
      </rPr>
      <t>≤ 0,25</t>
    </r>
  </si>
  <si>
    <t>A la diligence de l'autorité de Police compétente</t>
  </si>
  <si>
    <r>
      <t>0,25 &lt;</t>
    </r>
    <r>
      <rPr>
        <sz val="12"/>
        <rFont val="Arial"/>
        <family val="2"/>
      </rPr>
      <t xml:space="preserve"> RIS </t>
    </r>
    <r>
      <rPr>
        <b/>
        <sz val="12"/>
        <rFont val="Arial"/>
        <family val="2"/>
      </rPr>
      <t>≤ 1,125</t>
    </r>
  </si>
  <si>
    <t>Point d'Alerte et de Premiers Secours</t>
  </si>
  <si>
    <t>Indicateur P2</t>
  </si>
  <si>
    <t>X</t>
  </si>
  <si>
    <r>
      <t>1,125 &lt;</t>
    </r>
    <r>
      <rPr>
        <sz val="12"/>
        <rFont val="Arial"/>
        <family val="2"/>
      </rPr>
      <t xml:space="preserve"> RIS </t>
    </r>
    <r>
      <rPr>
        <b/>
        <sz val="12"/>
        <rFont val="Arial"/>
        <family val="2"/>
      </rPr>
      <t>≤ 12</t>
    </r>
  </si>
  <si>
    <t>DPS de petite envergure</t>
  </si>
  <si>
    <t>Indicateur E1</t>
  </si>
  <si>
    <r>
      <t>12 &lt;</t>
    </r>
    <r>
      <rPr>
        <sz val="12"/>
        <rFont val="Arial"/>
        <family val="2"/>
      </rPr>
      <t xml:space="preserve"> RIS </t>
    </r>
    <r>
      <rPr>
        <b/>
        <sz val="12"/>
        <rFont val="Arial"/>
        <family val="2"/>
      </rPr>
      <t>≤ 36</t>
    </r>
  </si>
  <si>
    <t>DPS de moyenne envergure</t>
  </si>
  <si>
    <t>Indicateur E2</t>
  </si>
  <si>
    <r>
      <t>36 &lt;</t>
    </r>
    <r>
      <rPr>
        <sz val="12"/>
        <rFont val="Arial"/>
        <family val="2"/>
      </rPr>
      <t xml:space="preserve"> RIS</t>
    </r>
  </si>
  <si>
    <t>DPS de grande envergure</t>
  </si>
  <si>
    <t>Indice Total de risque: i = P2 + E1 + E2 =</t>
  </si>
  <si>
    <t>+</t>
  </si>
  <si>
    <t>=</t>
  </si>
  <si>
    <t>Effectif prévisible déclaré du public:</t>
  </si>
  <si>
    <t>P1 =</t>
  </si>
  <si>
    <t>Si P1≤ 100 000 personnes, alors P = P1</t>
  </si>
  <si>
    <r>
      <t>P</t>
    </r>
    <r>
      <rPr>
        <sz val="8"/>
        <rFont val="Arial"/>
        <family val="2"/>
      </rPr>
      <t>1</t>
    </r>
    <r>
      <rPr>
        <sz val="12"/>
        <rFont val="Arial"/>
        <family val="2"/>
      </rPr>
      <t xml:space="preserve"> - 100 000</t>
    </r>
  </si>
  <si>
    <t xml:space="preserve">Si P1 &gt;100 000 personnes, alors P = 100 000 + </t>
  </si>
  <si>
    <t>P</t>
  </si>
  <si>
    <t xml:space="preserve">Ratio d'intervenants secouristes </t>
  </si>
  <si>
    <t xml:space="preserve">RIS = i x </t>
  </si>
  <si>
    <t>000</t>
  </si>
  <si>
    <t>RIS =</t>
  </si>
  <si>
    <t>Effectif pair d'intervenants secouristes =</t>
  </si>
  <si>
    <t>Type de DPS:</t>
  </si>
  <si>
    <t xml:space="preserve">Nom et visa </t>
  </si>
  <si>
    <t>Nom et visa</t>
  </si>
  <si>
    <t>de l'organisateur</t>
  </si>
  <si>
    <t>de l'autorité d'emploi de l'association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</si>
</sst>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32">
    <font>
      <sz val="10"/>
      <name val="Arial"/>
      <family val="2"/>
    </font>
    <font>
      <sz val="10"/>
      <color indexed="22"/>
      <name val="Arial"/>
      <family val="2"/>
    </font>
    <font>
      <b/>
      <sz val="12"/>
      <color indexed="30"/>
      <name val="Arial"/>
      <family val="2"/>
    </font>
    <font>
      <b/>
      <sz val="16"/>
      <color indexed="18"/>
      <name val="Times New Roman"/>
      <family val="1"/>
    </font>
    <font>
      <b/>
      <sz val="20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"/>
      <family val="1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b/>
      <i/>
      <vertAlign val="subscript"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indexed="10"/>
      <name val="Arial"/>
      <family val="2"/>
    </font>
    <font>
      <sz val="12"/>
      <name val="Verdana"/>
      <family val="2"/>
    </font>
    <font>
      <i/>
      <sz val="10"/>
      <name val="Arial"/>
      <family val="2"/>
    </font>
    <font>
      <b/>
      <u val="single"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indexed="10"/>
      <name val="Arial"/>
      <family val="2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2" fillId="3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2" fillId="3" borderId="0" xfId="0" applyFont="1" applyFill="1" applyAlignment="1">
      <alignment horizontal="center" wrapText="1"/>
    </xf>
    <xf numFmtId="164" fontId="0" fillId="3" borderId="0" xfId="0" applyFill="1" applyAlignment="1">
      <alignment/>
    </xf>
    <xf numFmtId="164" fontId="8" fillId="3" borderId="0" xfId="0" applyFont="1" applyFill="1" applyAlignment="1">
      <alignment/>
    </xf>
    <xf numFmtId="164" fontId="9" fillId="3" borderId="0" xfId="0" applyFont="1" applyFill="1" applyBorder="1" applyAlignment="1">
      <alignment horizontal="center" vertical="center" wrapText="1"/>
    </xf>
    <xf numFmtId="164" fontId="10" fillId="3" borderId="0" xfId="0" applyFont="1" applyFill="1" applyBorder="1" applyAlignment="1">
      <alignment horizontal="left" wrapText="1"/>
    </xf>
    <xf numFmtId="164" fontId="8" fillId="3" borderId="0" xfId="0" applyFont="1" applyFill="1" applyBorder="1" applyAlignment="1">
      <alignment horizontal="left" wrapText="1"/>
    </xf>
    <xf numFmtId="164" fontId="11" fillId="3" borderId="0" xfId="0" applyFont="1" applyFill="1" applyBorder="1" applyAlignment="1">
      <alignment horizontal="center"/>
    </xf>
    <xf numFmtId="164" fontId="1" fillId="3" borderId="0" xfId="0" applyFont="1" applyFill="1" applyAlignment="1">
      <alignment horizontal="center"/>
    </xf>
    <xf numFmtId="164" fontId="0" fillId="3" borderId="0" xfId="0" applyFill="1" applyAlignment="1">
      <alignment horizontal="center"/>
    </xf>
    <xf numFmtId="164" fontId="12" fillId="3" borderId="1" xfId="0" applyFont="1" applyFill="1" applyBorder="1" applyAlignment="1">
      <alignment/>
    </xf>
    <xf numFmtId="164" fontId="13" fillId="3" borderId="2" xfId="0" applyFont="1" applyFill="1" applyBorder="1" applyAlignment="1">
      <alignment horizontal="center"/>
    </xf>
    <xf numFmtId="164" fontId="12" fillId="3" borderId="3" xfId="0" applyFont="1" applyFill="1" applyBorder="1" applyAlignment="1">
      <alignment/>
    </xf>
    <xf numFmtId="164" fontId="14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3" borderId="6" xfId="0" applyFill="1" applyBorder="1" applyAlignment="1">
      <alignment/>
    </xf>
    <xf numFmtId="164" fontId="0" fillId="3" borderId="7" xfId="0" applyFill="1" applyBorder="1" applyAlignment="1">
      <alignment/>
    </xf>
    <xf numFmtId="164" fontId="0" fillId="3" borderId="7" xfId="0" applyFill="1" applyBorder="1" applyAlignment="1">
      <alignment horizontal="center"/>
    </xf>
    <xf numFmtId="164" fontId="0" fillId="3" borderId="8" xfId="0" applyFill="1" applyBorder="1" applyAlignment="1">
      <alignment/>
    </xf>
    <xf numFmtId="164" fontId="0" fillId="0" borderId="4" xfId="0" applyFont="1" applyBorder="1" applyAlignment="1">
      <alignment/>
    </xf>
    <xf numFmtId="164" fontId="14" fillId="0" borderId="5" xfId="0" applyFont="1" applyBorder="1" applyAlignment="1">
      <alignment horizontal="center"/>
    </xf>
    <xf numFmtId="164" fontId="0" fillId="3" borderId="9" xfId="0" applyFill="1" applyBorder="1" applyAlignment="1">
      <alignment/>
    </xf>
    <xf numFmtId="164" fontId="13" fillId="3" borderId="0" xfId="0" applyFont="1" applyFill="1" applyBorder="1" applyAlignment="1">
      <alignment/>
    </xf>
    <xf numFmtId="164" fontId="0" fillId="3" borderId="0" xfId="0" applyFill="1" applyBorder="1" applyAlignment="1">
      <alignment/>
    </xf>
    <xf numFmtId="165" fontId="13" fillId="3" borderId="10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/>
    </xf>
    <xf numFmtId="164" fontId="17" fillId="0" borderId="4" xfId="0" applyFont="1" applyBorder="1" applyAlignment="1">
      <alignment/>
    </xf>
    <xf numFmtId="164" fontId="13" fillId="3" borderId="10" xfId="0" applyFont="1" applyFill="1" applyBorder="1" applyAlignment="1">
      <alignment horizontal="center"/>
    </xf>
    <xf numFmtId="164" fontId="0" fillId="3" borderId="0" xfId="0" applyFont="1" applyFill="1" applyAlignment="1">
      <alignment horizontal="center"/>
    </xf>
    <xf numFmtId="164" fontId="17" fillId="0" borderId="4" xfId="0" applyFont="1" applyBorder="1" applyAlignment="1">
      <alignment wrapText="1"/>
    </xf>
    <xf numFmtId="164" fontId="0" fillId="3" borderId="12" xfId="0" applyFill="1" applyBorder="1" applyAlignment="1">
      <alignment/>
    </xf>
    <xf numFmtId="164" fontId="0" fillId="3" borderId="13" xfId="0" applyFill="1" applyBorder="1" applyAlignment="1">
      <alignment/>
    </xf>
    <xf numFmtId="164" fontId="0" fillId="3" borderId="13" xfId="0" applyFill="1" applyBorder="1" applyAlignment="1">
      <alignment horizontal="center"/>
    </xf>
    <xf numFmtId="164" fontId="0" fillId="3" borderId="14" xfId="0" applyFill="1" applyBorder="1" applyAlignment="1">
      <alignment/>
    </xf>
    <xf numFmtId="164" fontId="18" fillId="0" borderId="4" xfId="0" applyFont="1" applyBorder="1" applyAlignment="1">
      <alignment wrapText="1"/>
    </xf>
    <xf numFmtId="164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4" fontId="19" fillId="3" borderId="0" xfId="0" applyFont="1" applyFill="1" applyBorder="1" applyAlignment="1">
      <alignment/>
    </xf>
    <xf numFmtId="164" fontId="19" fillId="3" borderId="0" xfId="0" applyFont="1" applyFill="1" applyBorder="1" applyAlignment="1">
      <alignment horizontal="center"/>
    </xf>
    <xf numFmtId="164" fontId="20" fillId="0" borderId="4" xfId="0" applyFont="1" applyBorder="1" applyAlignment="1">
      <alignment/>
    </xf>
    <xf numFmtId="164" fontId="13" fillId="3" borderId="0" xfId="0" applyFont="1" applyFill="1" applyBorder="1" applyAlignment="1">
      <alignment horizontal="center"/>
    </xf>
    <xf numFmtId="164" fontId="0" fillId="3" borderId="0" xfId="0" applyFill="1" applyAlignment="1">
      <alignment wrapText="1"/>
    </xf>
    <xf numFmtId="164" fontId="21" fillId="3" borderId="7" xfId="0" applyFont="1" applyFill="1" applyBorder="1" applyAlignment="1">
      <alignment horizontal="justify" wrapText="1"/>
    </xf>
    <xf numFmtId="164" fontId="0" fillId="2" borderId="0" xfId="0" applyFill="1" applyAlignment="1">
      <alignment wrapText="1"/>
    </xf>
    <xf numFmtId="164" fontId="4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11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2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0" fillId="0" borderId="0" xfId="0" applyAlignment="1">
      <alignment/>
    </xf>
    <xf numFmtId="164" fontId="8" fillId="0" borderId="0" xfId="0" applyFont="1" applyAlignment="1">
      <alignment horizontal="center"/>
    </xf>
    <xf numFmtId="164" fontId="10" fillId="0" borderId="10" xfId="0" applyFont="1" applyBorder="1" applyAlignment="1">
      <alignment vertical="center"/>
    </xf>
    <xf numFmtId="164" fontId="23" fillId="0" borderId="10" xfId="0" applyFont="1" applyBorder="1" applyAlignment="1">
      <alignment horizontal="center" vertical="center"/>
    </xf>
    <xf numFmtId="164" fontId="10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0" fillId="0" borderId="10" xfId="0" applyFont="1" applyBorder="1" applyAlignment="1">
      <alignment horizontal="center" vertical="center"/>
    </xf>
    <xf numFmtId="164" fontId="24" fillId="0" borderId="10" xfId="0" applyFont="1" applyBorder="1" applyAlignment="1">
      <alignment vertical="center"/>
    </xf>
    <xf numFmtId="164" fontId="10" fillId="0" borderId="0" xfId="0" applyFont="1" applyAlignment="1">
      <alignment/>
    </xf>
    <xf numFmtId="164" fontId="25" fillId="0" borderId="0" xfId="0" applyFont="1" applyAlignment="1">
      <alignment/>
    </xf>
    <xf numFmtId="164" fontId="25" fillId="0" borderId="0" xfId="0" applyFont="1" applyAlignment="1">
      <alignment horizontal="center"/>
    </xf>
    <xf numFmtId="164" fontId="10" fillId="0" borderId="0" xfId="0" applyFont="1" applyAlignment="1">
      <alignment shrinkToFit="1"/>
    </xf>
    <xf numFmtId="164" fontId="0" fillId="0" borderId="0" xfId="0" applyAlignment="1">
      <alignment horizontal="center"/>
    </xf>
    <xf numFmtId="164" fontId="26" fillId="0" borderId="0" xfId="0" applyFont="1" applyAlignment="1">
      <alignment horizontal="left"/>
    </xf>
    <xf numFmtId="164" fontId="25" fillId="0" borderId="0" xfId="0" applyFont="1" applyAlignment="1">
      <alignment horizontal="right"/>
    </xf>
    <xf numFmtId="165" fontId="25" fillId="0" borderId="0" xfId="0" applyNumberFormat="1" applyFont="1" applyAlignment="1">
      <alignment horizontal="center"/>
    </xf>
    <xf numFmtId="164" fontId="10" fillId="0" borderId="0" xfId="0" applyFont="1" applyAlignment="1">
      <alignment horizontal="right"/>
    </xf>
    <xf numFmtId="164" fontId="10" fillId="0" borderId="0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10" fillId="0" borderId="0" xfId="0" applyFont="1" applyAlignment="1">
      <alignment horizontal="center"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6" fontId="10" fillId="0" borderId="0" xfId="0" applyNumberFormat="1" applyFont="1" applyAlignment="1">
      <alignment horizontal="left"/>
    </xf>
    <xf numFmtId="164" fontId="29" fillId="0" borderId="0" xfId="0" applyFont="1" applyAlignment="1">
      <alignment/>
    </xf>
    <xf numFmtId="164" fontId="27" fillId="0" borderId="0" xfId="0" applyFont="1" applyAlignment="1">
      <alignment horizontal="right"/>
    </xf>
    <xf numFmtId="164" fontId="30" fillId="0" borderId="0" xfId="0" applyFont="1" applyAlignment="1">
      <alignment horizontal="center"/>
    </xf>
    <xf numFmtId="164" fontId="31" fillId="0" borderId="0" xfId="0" applyFont="1" applyAlignment="1">
      <alignment/>
    </xf>
    <xf numFmtId="164" fontId="30" fillId="0" borderId="0" xfId="0" applyFont="1" applyAlignment="1">
      <alignment horizontal="left"/>
    </xf>
    <xf numFmtId="164" fontId="30" fillId="0" borderId="0" xfId="0" applyFont="1" applyAlignment="1">
      <alignment/>
    </xf>
    <xf numFmtId="164" fontId="23" fillId="0" borderId="0" xfId="0" applyFont="1" applyAlignment="1">
      <alignment/>
    </xf>
    <xf numFmtId="164" fontId="2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0</xdr:col>
      <xdr:colOff>657225</xdr:colOff>
      <xdr:row>4</xdr:row>
      <xdr:rowOff>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5905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28</xdr:row>
      <xdr:rowOff>95250</xdr:rowOff>
    </xdr:from>
    <xdr:to>
      <xdr:col>4</xdr:col>
      <xdr:colOff>295275</xdr:colOff>
      <xdr:row>28</xdr:row>
      <xdr:rowOff>95250</xdr:rowOff>
    </xdr:to>
    <xdr:sp>
      <xdr:nvSpPr>
        <xdr:cNvPr id="1" name="Line 2"/>
        <xdr:cNvSpPr>
          <a:spLocks/>
        </xdr:cNvSpPr>
      </xdr:nvSpPr>
      <xdr:spPr>
        <a:xfrm>
          <a:off x="3771900" y="620077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1381125</xdr:colOff>
      <xdr:row>24</xdr:row>
      <xdr:rowOff>104775</xdr:rowOff>
    </xdr:from>
    <xdr:to>
      <xdr:col>11</xdr:col>
      <xdr:colOff>914400</xdr:colOff>
      <xdr:row>24</xdr:row>
      <xdr:rowOff>104775</xdr:rowOff>
    </xdr:to>
    <xdr:sp>
      <xdr:nvSpPr>
        <xdr:cNvPr id="2" name="Line 3"/>
        <xdr:cNvSpPr>
          <a:spLocks/>
        </xdr:cNvSpPr>
      </xdr:nvSpPr>
      <xdr:spPr>
        <a:xfrm>
          <a:off x="8305800" y="5562600"/>
          <a:ext cx="923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1333500</xdr:colOff>
      <xdr:row>22</xdr:row>
      <xdr:rowOff>152400</xdr:rowOff>
    </xdr:from>
    <xdr:to>
      <xdr:col>11</xdr:col>
      <xdr:colOff>38100</xdr:colOff>
      <xdr:row>26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8258175" y="5286375"/>
          <a:ext cx="95250" cy="495300"/>
        </a:xfrm>
        <a:prstGeom prst="leftBracket">
          <a:avLst>
            <a:gd name="adj" fmla="val -41666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952500</xdr:colOff>
      <xdr:row>23</xdr:row>
      <xdr:rowOff>0</xdr:rowOff>
    </xdr:from>
    <xdr:to>
      <xdr:col>11</xdr:col>
      <xdr:colOff>1038225</xdr:colOff>
      <xdr:row>26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9267825" y="5295900"/>
          <a:ext cx="95250" cy="495300"/>
        </a:xfrm>
        <a:prstGeom prst="rightBracket">
          <a:avLst>
            <a:gd name="adj" fmla="val -41666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981075</xdr:colOff>
      <xdr:row>4</xdr:row>
      <xdr:rowOff>133350</xdr:rowOff>
    </xdr:to>
    <xdr:pic>
      <xdr:nvPicPr>
        <xdr:cNvPr id="5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667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11.421875" style="1" customWidth="1"/>
    <col min="2" max="2" width="5.421875" style="1" customWidth="1"/>
    <col min="3" max="3" width="41.421875" style="1" customWidth="1"/>
    <col min="4" max="4" width="7.8515625" style="1" customWidth="1"/>
    <col min="5" max="5" width="18.28125" style="2" customWidth="1"/>
    <col min="6" max="6" width="2.7109375" style="1" customWidth="1"/>
    <col min="7" max="7" width="11.421875" style="3" customWidth="1"/>
    <col min="8" max="8" width="120.8515625" style="1" customWidth="1"/>
    <col min="9" max="9" width="16.421875" style="1" customWidth="1"/>
    <col min="10" max="16384" width="11.421875" style="1" customWidth="1"/>
  </cols>
  <sheetData>
    <row r="1" spans="1:15" ht="17.25" customHeight="1">
      <c r="A1" s="4"/>
      <c r="B1" s="5" t="s">
        <v>0</v>
      </c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</row>
    <row r="2" spans="1:15" ht="12.75" customHeight="1">
      <c r="A2" s="4"/>
      <c r="B2" s="7" t="s">
        <v>1</v>
      </c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5" ht="12.75" customHeight="1">
      <c r="A3" s="4"/>
      <c r="B3" s="7" t="s">
        <v>2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5" ht="12.75" customHeight="1">
      <c r="A4" s="4"/>
      <c r="B4" s="7" t="s">
        <v>3</v>
      </c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</row>
    <row r="5" spans="1:15" ht="12.75" customHeight="1">
      <c r="A5" s="9" t="s">
        <v>4</v>
      </c>
      <c r="B5" s="7" t="s">
        <v>5</v>
      </c>
      <c r="C5" s="7"/>
      <c r="D5" s="7"/>
      <c r="E5" s="7"/>
      <c r="F5" s="7"/>
      <c r="G5" s="7"/>
      <c r="H5" s="8"/>
      <c r="I5" s="8"/>
      <c r="J5" s="8"/>
      <c r="K5" s="8"/>
      <c r="L5" s="8"/>
      <c r="M5" s="8"/>
      <c r="N5" s="8"/>
      <c r="O5" s="8"/>
    </row>
    <row r="6" spans="1:9" ht="12.75" customHeight="1">
      <c r="A6" s="4"/>
      <c r="B6" s="10"/>
      <c r="C6" s="10"/>
      <c r="D6" s="10"/>
      <c r="E6" s="10"/>
      <c r="F6" s="10"/>
      <c r="G6" s="10"/>
      <c r="H6" s="11"/>
      <c r="I6" s="11"/>
    </row>
    <row r="7" spans="1:9" ht="12.75" customHeight="1">
      <c r="A7" s="4"/>
      <c r="B7" s="10"/>
      <c r="C7" s="10"/>
      <c r="D7" s="10"/>
      <c r="E7" s="10"/>
      <c r="F7" s="10"/>
      <c r="G7" s="10"/>
      <c r="H7" s="11"/>
      <c r="I7" s="11"/>
    </row>
    <row r="8" spans="1:9" ht="29.25" customHeight="1">
      <c r="A8" s="4" t="s">
        <v>6</v>
      </c>
      <c r="B8" s="4"/>
      <c r="C8" s="4"/>
      <c r="D8" s="4"/>
      <c r="E8" s="4"/>
      <c r="F8" s="4"/>
      <c r="G8" s="4"/>
      <c r="H8" s="11"/>
      <c r="I8" s="11"/>
    </row>
    <row r="9" spans="1:9" ht="12.75">
      <c r="A9" s="10"/>
      <c r="B9" s="10"/>
      <c r="C9" s="10"/>
      <c r="D9" s="10"/>
      <c r="E9" s="10"/>
      <c r="F9" s="10"/>
      <c r="G9" s="10"/>
      <c r="H9" s="11"/>
      <c r="I9" s="11"/>
    </row>
    <row r="10" spans="1:9" ht="23.25" customHeight="1">
      <c r="A10" s="12" t="s">
        <v>7</v>
      </c>
      <c r="B10" s="13"/>
      <c r="C10" s="14" t="s">
        <v>8</v>
      </c>
      <c r="D10" s="15" t="s">
        <v>9</v>
      </c>
      <c r="E10" s="14" t="s">
        <v>10</v>
      </c>
      <c r="F10" s="14"/>
      <c r="G10" s="14"/>
      <c r="H10" s="16" t="s">
        <v>11</v>
      </c>
      <c r="I10" s="16"/>
    </row>
    <row r="11" spans="1:9" ht="23.25" customHeight="1">
      <c r="A11" s="11"/>
      <c r="B11" s="13"/>
      <c r="C11" s="13"/>
      <c r="D11" s="13"/>
      <c r="E11" s="13"/>
      <c r="F11" s="13"/>
      <c r="G11" s="17"/>
      <c r="H11" t="s">
        <v>12</v>
      </c>
      <c r="I11" s="11"/>
    </row>
    <row r="12" spans="1:9" ht="12.75">
      <c r="A12" s="11"/>
      <c r="B12" s="11"/>
      <c r="C12" s="11"/>
      <c r="D12" s="11"/>
      <c r="E12" s="18"/>
      <c r="F12" s="11"/>
      <c r="G12" s="17"/>
      <c r="H12" s="11"/>
      <c r="I12" s="11"/>
    </row>
    <row r="13" spans="1:9" ht="12.75">
      <c r="A13" s="11"/>
      <c r="B13" s="19"/>
      <c r="C13" s="20" t="s">
        <v>13</v>
      </c>
      <c r="D13" s="20"/>
      <c r="E13" s="20"/>
      <c r="F13" s="21"/>
      <c r="G13" s="17"/>
      <c r="H13" s="22" t="s">
        <v>14</v>
      </c>
      <c r="I13" s="23" t="s">
        <v>15</v>
      </c>
    </row>
    <row r="14" spans="1:9" ht="12.75">
      <c r="A14" s="11"/>
      <c r="B14" s="24"/>
      <c r="C14" s="25"/>
      <c r="D14" s="25"/>
      <c r="E14" s="26"/>
      <c r="F14" s="27"/>
      <c r="G14" s="17"/>
      <c r="H14" s="28" t="s">
        <v>16</v>
      </c>
      <c r="I14" s="29">
        <v>0.25</v>
      </c>
    </row>
    <row r="15" spans="1:9" ht="12.75">
      <c r="A15" s="11"/>
      <c r="B15" s="30"/>
      <c r="C15" s="31" t="s">
        <v>17</v>
      </c>
      <c r="D15" s="32"/>
      <c r="E15" s="33"/>
      <c r="F15" s="34"/>
      <c r="G15" s="17"/>
      <c r="H15" s="35" t="s">
        <v>18</v>
      </c>
      <c r="I15" s="29">
        <v>0.3</v>
      </c>
    </row>
    <row r="16" spans="1:9" ht="12.75">
      <c r="A16" s="11"/>
      <c r="B16" s="30"/>
      <c r="C16" s="31" t="s">
        <v>19</v>
      </c>
      <c r="D16" s="32"/>
      <c r="E16" s="36" t="s">
        <v>20</v>
      </c>
      <c r="F16" s="34"/>
      <c r="G16" s="37">
        <f>IF(E16="Assis",0.25,IF(E16="Debout",0.3,IF(E16="Debout statique",0.35,IF(E16="Debout dynamique",0.4,0))))</f>
        <v>0.25</v>
      </c>
      <c r="H16" s="35" t="s">
        <v>21</v>
      </c>
      <c r="I16" s="29">
        <v>0.35</v>
      </c>
    </row>
    <row r="17" spans="1:9" ht="12.75">
      <c r="A17" s="11"/>
      <c r="B17" s="30"/>
      <c r="C17" s="31" t="s">
        <v>22</v>
      </c>
      <c r="D17" s="32"/>
      <c r="E17" s="36" t="s">
        <v>23</v>
      </c>
      <c r="F17" s="34"/>
      <c r="G17" s="37">
        <f>IF(E17="Tres bonne",0.25,IF(E17="Bonne",0.3,IF(E17="moyenne",0.35,IF(E17="Mauvaise",0.4,0))))</f>
        <v>0.25</v>
      </c>
      <c r="H17" s="38" t="s">
        <v>24</v>
      </c>
      <c r="I17" s="29">
        <v>0.4</v>
      </c>
    </row>
    <row r="18" spans="1:9" ht="12.75">
      <c r="A18" s="11"/>
      <c r="B18" s="30"/>
      <c r="C18" s="31" t="s">
        <v>25</v>
      </c>
      <c r="D18" s="32"/>
      <c r="E18" s="36" t="s">
        <v>26</v>
      </c>
      <c r="F18" s="34"/>
      <c r="G18" s="37">
        <f>IF(E18="Moins de 10 min",0.25,IF(E18="De 10 à 20 min",0.3,IF(E18="De 20 à 30 min",0.35,IF(E18="Plus de 30 min",0.4,0))))</f>
        <v>0.25</v>
      </c>
      <c r="H18" s="11"/>
      <c r="I18" s="11"/>
    </row>
    <row r="19" spans="1:9" ht="12.75">
      <c r="A19" s="11"/>
      <c r="B19" s="39"/>
      <c r="C19" s="40"/>
      <c r="D19" s="40"/>
      <c r="E19" s="41"/>
      <c r="F19" s="42"/>
      <c r="G19" s="17"/>
      <c r="H19" s="11"/>
      <c r="I19" s="11"/>
    </row>
    <row r="20" spans="1:9" ht="12.75">
      <c r="A20" s="11"/>
      <c r="B20" s="11"/>
      <c r="C20" s="11"/>
      <c r="D20" s="11"/>
      <c r="E20" s="18"/>
      <c r="F20" s="11"/>
      <c r="G20" s="17"/>
      <c r="H20" s="22" t="s">
        <v>27</v>
      </c>
      <c r="I20" s="23" t="s">
        <v>28</v>
      </c>
    </row>
    <row r="21" spans="1:9" ht="12.75">
      <c r="A21" s="11"/>
      <c r="B21" s="19"/>
      <c r="C21" s="20" t="s">
        <v>29</v>
      </c>
      <c r="D21" s="20"/>
      <c r="E21" s="20"/>
      <c r="F21" s="21"/>
      <c r="G21" s="17"/>
      <c r="H21" s="43" t="s">
        <v>30</v>
      </c>
      <c r="I21" s="29">
        <v>0.25</v>
      </c>
    </row>
    <row r="22" spans="1:9" ht="12.75">
      <c r="A22" s="11"/>
      <c r="B22" s="24"/>
      <c r="C22" s="25"/>
      <c r="D22" s="25"/>
      <c r="E22" s="26"/>
      <c r="F22" s="27"/>
      <c r="G22" s="17"/>
      <c r="H22" s="43" t="s">
        <v>31</v>
      </c>
      <c r="I22" s="29">
        <v>0.3</v>
      </c>
    </row>
    <row r="23" spans="1:9" ht="12.75">
      <c r="A23" s="11"/>
      <c r="B23" s="30"/>
      <c r="C23" s="31" t="s">
        <v>32</v>
      </c>
      <c r="D23" s="32"/>
      <c r="E23" s="44">
        <f>SUM(G16:G18)</f>
        <v>0.75</v>
      </c>
      <c r="F23" s="34"/>
      <c r="G23" s="17"/>
      <c r="H23" s="43" t="s">
        <v>33</v>
      </c>
      <c r="I23" s="29">
        <v>0.35</v>
      </c>
    </row>
    <row r="24" spans="1:9" ht="12.75">
      <c r="A24" s="11"/>
      <c r="B24" s="30"/>
      <c r="C24" s="31" t="s">
        <v>34</v>
      </c>
      <c r="D24" s="32"/>
      <c r="E24" s="45">
        <f>IF(E15&lt;=100000,E15,100000+((E15-100000)/2))</f>
        <v>0</v>
      </c>
      <c r="F24" s="34"/>
      <c r="G24" s="17"/>
      <c r="H24" s="43" t="s">
        <v>35</v>
      </c>
      <c r="I24" s="29">
        <v>0.4</v>
      </c>
    </row>
    <row r="25" spans="1:9" ht="12.75">
      <c r="A25" s="11"/>
      <c r="B25" s="30"/>
      <c r="C25" s="46" t="s">
        <v>36</v>
      </c>
      <c r="D25" s="32"/>
      <c r="E25" s="47">
        <f>E23*E24/1000</f>
        <v>0</v>
      </c>
      <c r="F25" s="34"/>
      <c r="G25" s="17"/>
      <c r="H25" s="11"/>
      <c r="I25" s="11"/>
    </row>
    <row r="26" spans="1:9" ht="12.75">
      <c r="A26" s="11"/>
      <c r="B26" s="39"/>
      <c r="C26" s="40"/>
      <c r="D26" s="40"/>
      <c r="E26" s="41"/>
      <c r="F26" s="42"/>
      <c r="G26" s="17"/>
      <c r="H26" s="11"/>
      <c r="I26" s="11"/>
    </row>
    <row r="27" spans="1:9" ht="12.75">
      <c r="A27" s="11"/>
      <c r="B27" s="11"/>
      <c r="C27" s="11"/>
      <c r="D27" s="11"/>
      <c r="E27" s="18"/>
      <c r="F27" s="11"/>
      <c r="G27" s="17"/>
      <c r="H27" s="22" t="s">
        <v>37</v>
      </c>
      <c r="I27" s="23" t="s">
        <v>38</v>
      </c>
    </row>
    <row r="28" spans="1:9" ht="12.75">
      <c r="A28" s="11"/>
      <c r="B28" s="19"/>
      <c r="C28" s="20" t="s">
        <v>39</v>
      </c>
      <c r="D28" s="20"/>
      <c r="E28" s="20"/>
      <c r="F28" s="21"/>
      <c r="G28" s="17"/>
      <c r="H28" s="48" t="s">
        <v>40</v>
      </c>
      <c r="I28" s="29">
        <v>0.25</v>
      </c>
    </row>
    <row r="29" spans="1:9" ht="12.75">
      <c r="A29" s="11"/>
      <c r="B29" s="24"/>
      <c r="C29" s="25"/>
      <c r="D29" s="25"/>
      <c r="E29" s="26"/>
      <c r="F29" s="27"/>
      <c r="G29" s="17"/>
      <c r="H29" s="43" t="s">
        <v>41</v>
      </c>
      <c r="I29" s="29">
        <v>0.3</v>
      </c>
    </row>
    <row r="30" spans="1:9" ht="12.75">
      <c r="A30" s="11"/>
      <c r="B30" s="30"/>
      <c r="C30" s="31" t="s">
        <v>42</v>
      </c>
      <c r="D30" s="32"/>
      <c r="E30" s="47" t="str">
        <f>IF(E25&lt;=0.25,"Non obligatoire",IF(AND(E25&lt;=1.125,E18="Plus de 30 min"),4,IF(E25&lt;=1.125,2,IF(E25&lt;=4,4,FLOOR(ROUNDUP(E25,0)+1,2)))))</f>
        <v>Non obligatoire</v>
      </c>
      <c r="F30" s="34"/>
      <c r="G30" s="17"/>
      <c r="H30" s="43" t="s">
        <v>43</v>
      </c>
      <c r="I30" s="29">
        <v>0.35</v>
      </c>
    </row>
    <row r="31" spans="1:9" ht="12.75">
      <c r="A31" s="11"/>
      <c r="B31" s="30"/>
      <c r="C31" s="32"/>
      <c r="D31" s="32"/>
      <c r="E31" s="49"/>
      <c r="F31" s="34"/>
      <c r="G31" s="17"/>
      <c r="H31" s="43" t="s">
        <v>44</v>
      </c>
      <c r="I31" s="29">
        <v>0.4</v>
      </c>
    </row>
    <row r="32" spans="1:9" ht="12.75">
      <c r="A32" s="11"/>
      <c r="B32" s="30"/>
      <c r="C32" s="31" t="s">
        <v>45</v>
      </c>
      <c r="D32" s="32"/>
      <c r="E32" s="47" t="str">
        <f>IF(E25&lt;0.25,"Non obligatoire",IF(AND(E25&lt;=1.125,E18="Plus de 30 min"),"DPS-PE",IF(E25&lt;=1.125,"PAPS",IF(E25&lt;=12,"DPS-PE",IF(E25&lt;=36,"DPS-ME","DPS-GE")))))</f>
        <v>Non obligatoire</v>
      </c>
      <c r="F32" s="34"/>
      <c r="G32" s="17"/>
      <c r="H32" s="11" t="s">
        <v>46</v>
      </c>
      <c r="I32" s="11"/>
    </row>
    <row r="33" spans="1:9" ht="12.75">
      <c r="A33" s="11"/>
      <c r="B33" s="30"/>
      <c r="C33" s="32"/>
      <c r="D33" s="32"/>
      <c r="E33" s="49"/>
      <c r="F33" s="34"/>
      <c r="G33" s="17"/>
      <c r="H33" s="11"/>
      <c r="I33" s="11"/>
    </row>
    <row r="34" spans="1:9" ht="12.75">
      <c r="A34" s="11"/>
      <c r="B34" s="30"/>
      <c r="C34" s="32" t="s">
        <v>47</v>
      </c>
      <c r="D34" s="32"/>
      <c r="E34" s="49">
        <f>IF(E35&lt;2,0,ROUNDUP(E35/3,0))</f>
        <v>0</v>
      </c>
      <c r="F34" s="34"/>
      <c r="G34" s="17"/>
      <c r="H34" s="11"/>
      <c r="I34" s="11"/>
    </row>
    <row r="35" spans="1:9" ht="12.75">
      <c r="A35" s="11"/>
      <c r="B35" s="30"/>
      <c r="C35" s="32" t="s">
        <v>48</v>
      </c>
      <c r="D35" s="32"/>
      <c r="E35" s="49">
        <f>IF(OR(E38=1,E30="Non obligatoire"),0,IF(E30&gt;2,ROUNDUP(E30/12,0),0))</f>
        <v>0</v>
      </c>
      <c r="F35" s="34"/>
      <c r="G35" s="17"/>
      <c r="H35" s="11"/>
      <c r="I35" s="11"/>
    </row>
    <row r="36" spans="1:9" ht="12.75">
      <c r="A36" s="11"/>
      <c r="B36" s="30"/>
      <c r="C36" s="32" t="s">
        <v>49</v>
      </c>
      <c r="D36" s="32"/>
      <c r="E36" s="49" t="e">
        <f>IF((E30-E35*4)/4&gt;E35,E35,FLOOR((E30-E35*4)/4,1))</f>
        <v>#VALUE!</v>
      </c>
      <c r="F36" s="34"/>
      <c r="G36" s="17"/>
      <c r="H36" s="11"/>
      <c r="I36" s="11"/>
    </row>
    <row r="37" spans="1:9" ht="12.75">
      <c r="A37" s="11"/>
      <c r="B37" s="30"/>
      <c r="C37" s="32" t="s">
        <v>50</v>
      </c>
      <c r="D37" s="32"/>
      <c r="E37" s="49" t="e">
        <f>IF(E30&lt;=2,0,(E30-E35*4-E36*4)/2)</f>
        <v>#VALUE!</v>
      </c>
      <c r="F37" s="34"/>
      <c r="G37" s="17"/>
      <c r="H37" s="11"/>
      <c r="I37" s="11"/>
    </row>
    <row r="38" spans="1:9" ht="12.75">
      <c r="A38" s="11"/>
      <c r="B38" s="30"/>
      <c r="C38" s="32" t="s">
        <v>51</v>
      </c>
      <c r="D38" s="32"/>
      <c r="E38" s="49">
        <f>IF(AND(E25&gt;0.25,E25&lt;=1.125,G18&lt;0.35),1,0)</f>
        <v>0</v>
      </c>
      <c r="F38" s="34"/>
      <c r="G38" s="17"/>
      <c r="H38" s="11"/>
      <c r="I38" s="11"/>
    </row>
    <row r="39" spans="1:9" ht="12.75">
      <c r="A39" s="11"/>
      <c r="B39" s="30"/>
      <c r="C39" s="32"/>
      <c r="D39" s="32"/>
      <c r="E39" s="49"/>
      <c r="F39" s="34"/>
      <c r="G39" s="17"/>
      <c r="H39" s="11"/>
      <c r="I39" s="11"/>
    </row>
    <row r="40" spans="1:9" ht="12.75">
      <c r="A40" s="11"/>
      <c r="B40" s="30"/>
      <c r="C40" s="32" t="s">
        <v>52</v>
      </c>
      <c r="D40" s="32"/>
      <c r="E40" s="49">
        <f>E35</f>
        <v>0</v>
      </c>
      <c r="F40" s="34"/>
      <c r="G40" s="17"/>
      <c r="H40" s="11"/>
      <c r="I40" s="11"/>
    </row>
    <row r="41" spans="1:9" ht="12.75">
      <c r="A41" s="11"/>
      <c r="B41" s="30"/>
      <c r="C41" s="32" t="s">
        <v>53</v>
      </c>
      <c r="D41" s="32"/>
      <c r="E41" s="49" t="e">
        <f>E37</f>
        <v>#VALUE!</v>
      </c>
      <c r="F41" s="34"/>
      <c r="G41" s="17"/>
      <c r="H41" s="11"/>
      <c r="I41" s="11"/>
    </row>
    <row r="42" spans="1:9" ht="12.75">
      <c r="A42" s="11"/>
      <c r="B42" s="30"/>
      <c r="C42" s="32" t="s">
        <v>54</v>
      </c>
      <c r="D42" s="32"/>
      <c r="E42" s="49" t="e">
        <f>E38+E36</f>
        <v>#VALUE!</v>
      </c>
      <c r="F42" s="34"/>
      <c r="G42" s="17"/>
      <c r="H42" s="11"/>
      <c r="I42" s="11"/>
    </row>
    <row r="43" spans="1:9" ht="12.75">
      <c r="A43" s="11"/>
      <c r="B43" s="30"/>
      <c r="C43" s="32"/>
      <c r="D43" s="32"/>
      <c r="E43" s="49"/>
      <c r="F43" s="34"/>
      <c r="G43" s="17"/>
      <c r="H43" s="11"/>
      <c r="I43" s="11"/>
    </row>
    <row r="44" spans="1:9" ht="12.75">
      <c r="A44" s="11"/>
      <c r="B44" s="30"/>
      <c r="C44" s="32" t="s">
        <v>55</v>
      </c>
      <c r="D44" s="32"/>
      <c r="E44" s="49">
        <f>IF(E34&lt;2,0,1)</f>
        <v>0</v>
      </c>
      <c r="F44" s="34"/>
      <c r="G44" s="17"/>
      <c r="H44" s="11"/>
      <c r="I44" s="11"/>
    </row>
    <row r="45" spans="1:9" ht="12.75">
      <c r="A45" s="11"/>
      <c r="B45" s="30"/>
      <c r="C45" s="32" t="s">
        <v>56</v>
      </c>
      <c r="D45" s="32"/>
      <c r="E45" s="49">
        <f>E34</f>
        <v>0</v>
      </c>
      <c r="F45" s="34"/>
      <c r="G45" s="17"/>
      <c r="H45" s="11"/>
      <c r="I45" s="11"/>
    </row>
    <row r="46" spans="1:9" ht="12.75">
      <c r="A46" s="11"/>
      <c r="B46" s="30"/>
      <c r="C46" s="32" t="s">
        <v>57</v>
      </c>
      <c r="D46" s="32"/>
      <c r="E46" s="49">
        <f>E35</f>
        <v>0</v>
      </c>
      <c r="F46" s="34"/>
      <c r="G46" s="17"/>
      <c r="H46" s="11"/>
      <c r="I46" s="11"/>
    </row>
    <row r="47" spans="1:9" ht="12.75">
      <c r="A47" s="11"/>
      <c r="B47" s="30"/>
      <c r="C47" s="32" t="s">
        <v>58</v>
      </c>
      <c r="D47" s="32"/>
      <c r="E47" s="49" t="e">
        <f>E36</f>
        <v>#VALUE!</v>
      </c>
      <c r="F47" s="34"/>
      <c r="G47" s="17"/>
      <c r="H47" s="11"/>
      <c r="I47" s="11"/>
    </row>
    <row r="48" spans="1:9" ht="12.75">
      <c r="A48" s="11"/>
      <c r="B48" s="30"/>
      <c r="C48" s="32" t="s">
        <v>59</v>
      </c>
      <c r="D48" s="32"/>
      <c r="E48" s="49" t="e">
        <f>2*E35+2*E36+E37+E38</f>
        <v>#VALUE!</v>
      </c>
      <c r="F48" s="34"/>
      <c r="G48" s="17"/>
      <c r="H48" s="11"/>
      <c r="I48" s="11"/>
    </row>
    <row r="49" spans="1:9" ht="12.75">
      <c r="A49" s="11"/>
      <c r="B49" s="30"/>
      <c r="C49" s="32" t="s">
        <v>60</v>
      </c>
      <c r="D49" s="32"/>
      <c r="E49" s="49" t="e">
        <f>E35+E36+E37+E38</f>
        <v>#VALUE!</v>
      </c>
      <c r="F49" s="34"/>
      <c r="G49" s="17"/>
      <c r="H49" s="11"/>
      <c r="I49" s="11"/>
    </row>
    <row r="50" spans="1:9" ht="12.75">
      <c r="A50" s="11"/>
      <c r="B50" s="30"/>
      <c r="C50" s="32" t="s">
        <v>61</v>
      </c>
      <c r="D50" s="32"/>
      <c r="E50" s="49" t="e">
        <f>E35+E36</f>
        <v>#VALUE!</v>
      </c>
      <c r="F50" s="34"/>
      <c r="G50" s="17"/>
      <c r="H50" s="11"/>
      <c r="I50" s="11"/>
    </row>
    <row r="51" spans="1:9" ht="12.75">
      <c r="A51" s="11"/>
      <c r="B51" s="30"/>
      <c r="C51" s="32" t="s">
        <v>62</v>
      </c>
      <c r="D51" s="32"/>
      <c r="E51" s="49" t="e">
        <f>E35+E36</f>
        <v>#VALUE!</v>
      </c>
      <c r="F51" s="34"/>
      <c r="G51" s="17"/>
      <c r="H51" s="11"/>
      <c r="I51" s="11"/>
    </row>
    <row r="52" spans="1:9" ht="12.75">
      <c r="A52" s="11"/>
      <c r="B52" s="30"/>
      <c r="C52" s="32" t="s">
        <v>63</v>
      </c>
      <c r="D52" s="32"/>
      <c r="E52" s="49">
        <f>E34*2</f>
        <v>0</v>
      </c>
      <c r="F52" s="34"/>
      <c r="G52" s="17"/>
      <c r="H52" s="11"/>
      <c r="I52" s="11"/>
    </row>
    <row r="53" spans="1:9" ht="12.75">
      <c r="A53" s="11"/>
      <c r="B53" s="39"/>
      <c r="C53" s="40"/>
      <c r="D53" s="40"/>
      <c r="E53" s="41"/>
      <c r="F53" s="42"/>
      <c r="G53" s="17"/>
      <c r="H53" s="11"/>
      <c r="I53" s="11"/>
    </row>
    <row r="54" spans="1:9" s="52" customFormat="1" ht="45" customHeight="1">
      <c r="A54" s="50"/>
      <c r="B54" s="50"/>
      <c r="C54" s="51" t="s">
        <v>64</v>
      </c>
      <c r="D54" s="51"/>
      <c r="E54" s="51"/>
      <c r="F54" s="50"/>
      <c r="G54" s="50"/>
      <c r="H54" s="50"/>
      <c r="I54" s="50"/>
    </row>
    <row r="55" spans="1:9" ht="12.75">
      <c r="A55" s="11"/>
      <c r="B55" s="11"/>
      <c r="C55" s="11"/>
      <c r="D55" s="11"/>
      <c r="E55" s="18"/>
      <c r="F55" s="11"/>
      <c r="G55" s="17"/>
      <c r="H55" s="11"/>
      <c r="I55" s="11"/>
    </row>
    <row r="56" spans="1:9" ht="12.75">
      <c r="A56" s="11"/>
      <c r="B56" s="11"/>
      <c r="C56" s="11"/>
      <c r="D56" s="11"/>
      <c r="E56" s="18"/>
      <c r="F56" s="11"/>
      <c r="G56" s="17"/>
      <c r="H56" s="11"/>
      <c r="I56" s="11"/>
    </row>
    <row r="57" spans="1:9" ht="12.75">
      <c r="A57" s="11"/>
      <c r="B57" s="11"/>
      <c r="C57" s="11"/>
      <c r="D57" s="11"/>
      <c r="E57" s="18"/>
      <c r="F57" s="11"/>
      <c r="G57" s="17"/>
      <c r="H57" s="11"/>
      <c r="I57" s="11"/>
    </row>
    <row r="58" spans="1:9" ht="12.75">
      <c r="A58" s="11"/>
      <c r="B58" s="11"/>
      <c r="C58" s="11"/>
      <c r="D58" s="11"/>
      <c r="E58" s="18"/>
      <c r="F58" s="11"/>
      <c r="G58" s="17"/>
      <c r="H58" s="11"/>
      <c r="I58" s="11"/>
    </row>
    <row r="59" spans="1:9" ht="12.75">
      <c r="A59" s="11"/>
      <c r="B59" s="11"/>
      <c r="C59" s="11"/>
      <c r="D59" s="11"/>
      <c r="E59" s="18"/>
      <c r="F59" s="11"/>
      <c r="G59" s="17"/>
      <c r="H59" s="11"/>
      <c r="I59" s="11"/>
    </row>
    <row r="60" spans="1:9" ht="12.75">
      <c r="A60" s="11"/>
      <c r="B60" s="11"/>
      <c r="C60" s="11"/>
      <c r="D60" s="11"/>
      <c r="E60" s="18"/>
      <c r="F60" s="11"/>
      <c r="G60" s="17"/>
      <c r="H60" s="11"/>
      <c r="I60" s="11"/>
    </row>
    <row r="61" spans="1:9" ht="12.75">
      <c r="A61" s="11"/>
      <c r="B61" s="11"/>
      <c r="C61" s="11"/>
      <c r="D61" s="11"/>
      <c r="E61" s="18"/>
      <c r="F61" s="11"/>
      <c r="G61" s="17"/>
      <c r="H61" s="11"/>
      <c r="I61" s="11"/>
    </row>
    <row r="62" spans="1:9" ht="12.75">
      <c r="A62" s="11"/>
      <c r="B62" s="11"/>
      <c r="C62" s="11"/>
      <c r="D62" s="11"/>
      <c r="E62" s="18"/>
      <c r="F62" s="11"/>
      <c r="G62" s="17"/>
      <c r="H62" s="11"/>
      <c r="I62" s="11"/>
    </row>
    <row r="63" spans="1:9" ht="12.75">
      <c r="A63" s="11"/>
      <c r="B63" s="11"/>
      <c r="C63" s="11"/>
      <c r="D63" s="11"/>
      <c r="E63" s="18"/>
      <c r="F63" s="11"/>
      <c r="G63" s="17"/>
      <c r="H63" s="11"/>
      <c r="I63" s="11"/>
    </row>
    <row r="64" spans="1:9" ht="12.75">
      <c r="A64" s="11"/>
      <c r="B64" s="11"/>
      <c r="C64" s="11"/>
      <c r="D64" s="11"/>
      <c r="E64" s="18"/>
      <c r="F64" s="11"/>
      <c r="G64" s="17"/>
      <c r="H64" s="11"/>
      <c r="I64" s="11"/>
    </row>
    <row r="65" spans="1:9" ht="12.75">
      <c r="A65" s="11"/>
      <c r="B65" s="11"/>
      <c r="C65" s="11"/>
      <c r="D65" s="11"/>
      <c r="E65" s="18"/>
      <c r="F65" s="11"/>
      <c r="G65" s="17"/>
      <c r="H65" s="11"/>
      <c r="I65" s="11"/>
    </row>
    <row r="66" spans="1:9" ht="12.75">
      <c r="A66" s="11"/>
      <c r="B66" s="11"/>
      <c r="C66" s="11"/>
      <c r="D66" s="11"/>
      <c r="E66" s="18"/>
      <c r="F66" s="11"/>
      <c r="G66" s="17"/>
      <c r="H66" s="11"/>
      <c r="I66" s="11"/>
    </row>
    <row r="67" spans="1:9" ht="12.75">
      <c r="A67" s="11"/>
      <c r="B67" s="11"/>
      <c r="C67" s="11"/>
      <c r="D67" s="11"/>
      <c r="E67" s="18"/>
      <c r="F67" s="11"/>
      <c r="G67" s="17"/>
      <c r="H67" s="11"/>
      <c r="I67" s="11"/>
    </row>
    <row r="68" spans="1:9" ht="12.75">
      <c r="A68" s="11"/>
      <c r="B68" s="11"/>
      <c r="C68" s="11"/>
      <c r="D68" s="11"/>
      <c r="E68" s="18"/>
      <c r="F68" s="11"/>
      <c r="G68" s="17"/>
      <c r="H68" s="11"/>
      <c r="I68" s="11"/>
    </row>
    <row r="69" spans="1:9" ht="12.75">
      <c r="A69" s="11"/>
      <c r="B69" s="11"/>
      <c r="C69" s="11"/>
      <c r="D69" s="11"/>
      <c r="E69" s="18"/>
      <c r="F69" s="11"/>
      <c r="G69" s="17"/>
      <c r="H69" s="11"/>
      <c r="I69" s="11"/>
    </row>
    <row r="70" spans="1:9" ht="12.75">
      <c r="A70" s="11"/>
      <c r="B70" s="11"/>
      <c r="C70" s="11"/>
      <c r="D70" s="11"/>
      <c r="E70" s="18"/>
      <c r="F70" s="11"/>
      <c r="G70" s="17"/>
      <c r="H70" s="11"/>
      <c r="I70" s="11"/>
    </row>
    <row r="71" spans="1:9" ht="12.75">
      <c r="A71" s="11"/>
      <c r="B71" s="11"/>
      <c r="C71" s="11"/>
      <c r="D71" s="11"/>
      <c r="E71" s="18"/>
      <c r="F71" s="11"/>
      <c r="G71" s="17"/>
      <c r="H71" s="11"/>
      <c r="I71" s="11"/>
    </row>
    <row r="72" spans="1:9" ht="12.75">
      <c r="A72" s="11"/>
      <c r="B72" s="11"/>
      <c r="C72" s="11"/>
      <c r="D72" s="11"/>
      <c r="E72" s="18"/>
      <c r="F72" s="11"/>
      <c r="G72" s="17"/>
      <c r="H72" s="11"/>
      <c r="I72" s="11"/>
    </row>
    <row r="73" spans="1:9" ht="12.75">
      <c r="A73" s="11"/>
      <c r="B73" s="11"/>
      <c r="C73" s="11"/>
      <c r="D73" s="11"/>
      <c r="E73" s="18"/>
      <c r="F73" s="11"/>
      <c r="G73" s="17"/>
      <c r="H73" s="11"/>
      <c r="I73" s="11"/>
    </row>
    <row r="74" spans="1:9" ht="12.75">
      <c r="A74" s="11"/>
      <c r="B74" s="11"/>
      <c r="C74" s="11"/>
      <c r="D74" s="11"/>
      <c r="E74" s="18"/>
      <c r="F74" s="11"/>
      <c r="G74" s="17"/>
      <c r="H74" s="11"/>
      <c r="I74" s="11"/>
    </row>
    <row r="75" spans="1:9" ht="12.75">
      <c r="A75" s="11"/>
      <c r="B75" s="11"/>
      <c r="C75" s="11"/>
      <c r="D75" s="11"/>
      <c r="E75" s="18"/>
      <c r="F75" s="11"/>
      <c r="G75" s="17"/>
      <c r="H75" s="11"/>
      <c r="I75" s="11"/>
    </row>
    <row r="76" spans="1:9" ht="12.75">
      <c r="A76" s="11"/>
      <c r="B76" s="11"/>
      <c r="C76" s="11"/>
      <c r="D76" s="11"/>
      <c r="E76" s="18"/>
      <c r="F76" s="11"/>
      <c r="G76" s="17"/>
      <c r="H76" s="11"/>
      <c r="I76" s="11"/>
    </row>
    <row r="77" spans="1:9" ht="12.75">
      <c r="A77" s="11"/>
      <c r="B77" s="11"/>
      <c r="C77" s="11"/>
      <c r="D77" s="11"/>
      <c r="E77" s="18"/>
      <c r="F77" s="11"/>
      <c r="G77" s="17"/>
      <c r="H77" s="11"/>
      <c r="I77" s="11"/>
    </row>
    <row r="78" spans="1:9" ht="12.75">
      <c r="A78" s="11"/>
      <c r="B78" s="11"/>
      <c r="C78" s="11"/>
      <c r="D78" s="11"/>
      <c r="E78" s="18"/>
      <c r="F78" s="11"/>
      <c r="G78" s="17"/>
      <c r="H78" s="11"/>
      <c r="I78" s="11"/>
    </row>
    <row r="79" spans="1:9" ht="12.75">
      <c r="A79" s="11"/>
      <c r="B79" s="11"/>
      <c r="C79" s="11"/>
      <c r="D79" s="11"/>
      <c r="E79" s="18"/>
      <c r="F79" s="11"/>
      <c r="G79" s="17"/>
      <c r="H79" s="11"/>
      <c r="I79" s="11"/>
    </row>
    <row r="80" spans="1:9" ht="12.75">
      <c r="A80" s="11"/>
      <c r="B80" s="11"/>
      <c r="C80" s="11"/>
      <c r="D80" s="11"/>
      <c r="E80" s="18"/>
      <c r="F80" s="11"/>
      <c r="G80" s="17"/>
      <c r="H80" s="11"/>
      <c r="I80" s="11"/>
    </row>
    <row r="81" spans="1:9" ht="12.75">
      <c r="A81" s="11"/>
      <c r="B81" s="11"/>
      <c r="C81" s="11"/>
      <c r="D81" s="11"/>
      <c r="E81" s="18"/>
      <c r="F81" s="11"/>
      <c r="G81" s="17"/>
      <c r="H81" s="11"/>
      <c r="I81" s="11"/>
    </row>
    <row r="82" spans="1:9" ht="12.75">
      <c r="A82" s="11"/>
      <c r="B82" s="11"/>
      <c r="C82" s="11"/>
      <c r="D82" s="11"/>
      <c r="E82" s="18"/>
      <c r="F82" s="11"/>
      <c r="G82" s="17"/>
      <c r="H82" s="11"/>
      <c r="I82" s="11"/>
    </row>
    <row r="83" spans="1:9" ht="12.75">
      <c r="A83" s="11"/>
      <c r="B83" s="11"/>
      <c r="C83" s="11"/>
      <c r="D83" s="11"/>
      <c r="E83" s="18"/>
      <c r="F83" s="11"/>
      <c r="G83" s="17"/>
      <c r="H83" s="11"/>
      <c r="I83" s="11"/>
    </row>
    <row r="84" spans="1:9" ht="12.75">
      <c r="A84" s="11"/>
      <c r="B84" s="11"/>
      <c r="C84" s="11"/>
      <c r="D84" s="11"/>
      <c r="E84" s="18"/>
      <c r="F84" s="11"/>
      <c r="G84" s="17"/>
      <c r="H84" s="11"/>
      <c r="I84" s="11"/>
    </row>
    <row r="85" spans="1:9" ht="12.75">
      <c r="A85" s="11"/>
      <c r="B85" s="11"/>
      <c r="C85" s="11"/>
      <c r="D85" s="11"/>
      <c r="E85" s="18"/>
      <c r="F85" s="11"/>
      <c r="G85" s="17"/>
      <c r="H85" s="11"/>
      <c r="I85" s="11"/>
    </row>
    <row r="86" spans="1:9" ht="12.75">
      <c r="A86" s="11"/>
      <c r="B86" s="11"/>
      <c r="C86" s="11"/>
      <c r="D86" s="11"/>
      <c r="E86" s="18"/>
      <c r="F86" s="11"/>
      <c r="G86" s="17"/>
      <c r="H86" s="11"/>
      <c r="I86" s="11"/>
    </row>
    <row r="87" spans="1:9" ht="12.75">
      <c r="A87" s="11"/>
      <c r="B87" s="11"/>
      <c r="C87" s="11"/>
      <c r="D87" s="11"/>
      <c r="E87" s="18"/>
      <c r="F87" s="11"/>
      <c r="G87" s="17"/>
      <c r="H87" s="11"/>
      <c r="I87" s="11"/>
    </row>
    <row r="88" spans="1:9" ht="12.75">
      <c r="A88" s="11"/>
      <c r="B88" s="11"/>
      <c r="C88" s="11"/>
      <c r="D88" s="11"/>
      <c r="E88" s="18"/>
      <c r="F88" s="11"/>
      <c r="G88" s="17"/>
      <c r="H88" s="11"/>
      <c r="I88" s="11"/>
    </row>
    <row r="89" spans="1:9" ht="12.75">
      <c r="A89" s="11"/>
      <c r="B89" s="11"/>
      <c r="C89" s="11"/>
      <c r="D89" s="11"/>
      <c r="E89" s="18"/>
      <c r="F89" s="11"/>
      <c r="G89" s="17"/>
      <c r="H89" s="11"/>
      <c r="I89" s="11"/>
    </row>
    <row r="90" spans="1:9" ht="12.75">
      <c r="A90" s="11"/>
      <c r="B90" s="11"/>
      <c r="C90" s="11"/>
      <c r="D90" s="11"/>
      <c r="E90" s="18"/>
      <c r="F90" s="11"/>
      <c r="G90" s="17"/>
      <c r="H90" s="11"/>
      <c r="I90" s="11"/>
    </row>
    <row r="91" spans="1:9" ht="12.75">
      <c r="A91" s="11"/>
      <c r="B91" s="11"/>
      <c r="C91" s="11"/>
      <c r="D91" s="11"/>
      <c r="E91" s="18"/>
      <c r="F91" s="11"/>
      <c r="G91" s="17"/>
      <c r="H91" s="11"/>
      <c r="I91" s="11"/>
    </row>
    <row r="92" spans="1:9" ht="12.75">
      <c r="A92" s="11"/>
      <c r="B92" s="11"/>
      <c r="C92" s="11"/>
      <c r="D92" s="11"/>
      <c r="E92" s="18"/>
      <c r="F92" s="11"/>
      <c r="G92" s="17"/>
      <c r="H92" s="11"/>
      <c r="I92" s="11"/>
    </row>
    <row r="93" spans="1:9" ht="12.75">
      <c r="A93" s="11"/>
      <c r="B93" s="11"/>
      <c r="C93" s="11"/>
      <c r="D93" s="11"/>
      <c r="E93" s="18"/>
      <c r="F93" s="11"/>
      <c r="G93" s="17"/>
      <c r="H93" s="11"/>
      <c r="I93" s="11"/>
    </row>
    <row r="94" spans="1:9" ht="12.75">
      <c r="A94" s="11"/>
      <c r="B94" s="11"/>
      <c r="C94" s="11"/>
      <c r="D94" s="11"/>
      <c r="E94" s="18"/>
      <c r="F94" s="11"/>
      <c r="G94" s="17"/>
      <c r="H94" s="11"/>
      <c r="I94" s="11"/>
    </row>
    <row r="95" spans="1:9" ht="12.75">
      <c r="A95" s="11"/>
      <c r="B95" s="11"/>
      <c r="C95" s="11"/>
      <c r="D95" s="11"/>
      <c r="E95" s="18"/>
      <c r="F95" s="11"/>
      <c r="G95" s="17"/>
      <c r="H95" s="11"/>
      <c r="I95" s="11"/>
    </row>
    <row r="96" spans="1:9" ht="12.75">
      <c r="A96" s="11"/>
      <c r="B96" s="11"/>
      <c r="C96" s="11"/>
      <c r="D96" s="11"/>
      <c r="E96" s="18"/>
      <c r="F96" s="11"/>
      <c r="G96" s="17"/>
      <c r="H96" s="11"/>
      <c r="I96" s="11"/>
    </row>
    <row r="97" spans="1:9" ht="12.75">
      <c r="A97" s="11"/>
      <c r="B97" s="11"/>
      <c r="C97" s="11"/>
      <c r="D97" s="11"/>
      <c r="E97" s="18"/>
      <c r="F97" s="11"/>
      <c r="G97" s="17"/>
      <c r="H97" s="11"/>
      <c r="I97" s="11"/>
    </row>
    <row r="98" spans="1:9" ht="12.75">
      <c r="A98" s="11"/>
      <c r="B98" s="11"/>
      <c r="C98" s="11"/>
      <c r="D98" s="11"/>
      <c r="E98" s="18"/>
      <c r="F98" s="11"/>
      <c r="G98" s="17"/>
      <c r="H98" s="11"/>
      <c r="I98" s="11"/>
    </row>
    <row r="99" spans="1:9" ht="12.75">
      <c r="A99" s="11"/>
      <c r="B99" s="11"/>
      <c r="C99" s="11"/>
      <c r="D99" s="11"/>
      <c r="E99" s="18"/>
      <c r="F99" s="11"/>
      <c r="G99" s="17"/>
      <c r="H99" s="11"/>
      <c r="I99" s="11"/>
    </row>
    <row r="100" spans="1:9" ht="12.75">
      <c r="A100" s="11"/>
      <c r="B100" s="11"/>
      <c r="C100" s="11"/>
      <c r="D100" s="11"/>
      <c r="E100" s="18"/>
      <c r="F100" s="11"/>
      <c r="G100" s="17"/>
      <c r="H100" s="11"/>
      <c r="I100" s="11"/>
    </row>
    <row r="101" spans="1:9" ht="12.75">
      <c r="A101" s="11"/>
      <c r="B101" s="11"/>
      <c r="C101" s="11"/>
      <c r="D101" s="11"/>
      <c r="E101" s="18"/>
      <c r="F101" s="11"/>
      <c r="G101" s="17"/>
      <c r="H101" s="11"/>
      <c r="I101" s="11"/>
    </row>
    <row r="102" spans="1:9" ht="12.75">
      <c r="A102" s="11"/>
      <c r="B102" s="11"/>
      <c r="C102" s="11"/>
      <c r="D102" s="11"/>
      <c r="E102" s="18"/>
      <c r="F102" s="11"/>
      <c r="G102" s="17"/>
      <c r="H102" s="11"/>
      <c r="I102" s="11"/>
    </row>
    <row r="103" spans="1:9" ht="12.75">
      <c r="A103" s="11"/>
      <c r="B103" s="11"/>
      <c r="C103" s="11"/>
      <c r="D103" s="11"/>
      <c r="E103" s="18"/>
      <c r="F103" s="11"/>
      <c r="G103" s="17"/>
      <c r="H103" s="11"/>
      <c r="I103" s="11"/>
    </row>
    <row r="104" spans="1:9" ht="12.75">
      <c r="A104" s="11"/>
      <c r="B104" s="11"/>
      <c r="C104" s="11"/>
      <c r="D104" s="11"/>
      <c r="E104" s="18"/>
      <c r="F104" s="11"/>
      <c r="G104" s="17"/>
      <c r="H104" s="11"/>
      <c r="I104" s="11"/>
    </row>
    <row r="105" spans="1:9" ht="12.75">
      <c r="A105" s="11"/>
      <c r="B105" s="11"/>
      <c r="C105" s="11"/>
      <c r="D105" s="11"/>
      <c r="E105" s="18"/>
      <c r="F105" s="11"/>
      <c r="G105" s="17"/>
      <c r="H105" s="11"/>
      <c r="I105" s="11"/>
    </row>
    <row r="106" spans="1:9" ht="12.75">
      <c r="A106" s="11"/>
      <c r="B106" s="11"/>
      <c r="C106" s="11"/>
      <c r="D106" s="11"/>
      <c r="E106" s="18"/>
      <c r="F106" s="11"/>
      <c r="G106" s="17"/>
      <c r="H106" s="11"/>
      <c r="I106" s="11"/>
    </row>
    <row r="107" spans="1:9" ht="12.75">
      <c r="A107" s="11"/>
      <c r="B107" s="11"/>
      <c r="C107" s="11"/>
      <c r="D107" s="11"/>
      <c r="E107" s="18"/>
      <c r="F107" s="11"/>
      <c r="G107" s="17"/>
      <c r="H107" s="11"/>
      <c r="I107" s="11"/>
    </row>
    <row r="108" spans="1:9" ht="12.75">
      <c r="A108" s="11"/>
      <c r="B108" s="11"/>
      <c r="C108" s="11"/>
      <c r="D108" s="11"/>
      <c r="E108" s="18"/>
      <c r="F108" s="11"/>
      <c r="G108" s="17"/>
      <c r="H108" s="11"/>
      <c r="I108" s="11"/>
    </row>
    <row r="109" spans="1:9" ht="12.75">
      <c r="A109" s="11"/>
      <c r="B109" s="11"/>
      <c r="C109" s="11"/>
      <c r="D109" s="11"/>
      <c r="E109" s="18"/>
      <c r="F109" s="11"/>
      <c r="G109" s="17"/>
      <c r="H109" s="11"/>
      <c r="I109" s="11"/>
    </row>
    <row r="110" spans="1:9" ht="12.75">
      <c r="A110" s="11"/>
      <c r="B110" s="11"/>
      <c r="C110" s="11"/>
      <c r="D110" s="11"/>
      <c r="E110" s="18"/>
      <c r="F110" s="11"/>
      <c r="G110" s="17"/>
      <c r="H110" s="11"/>
      <c r="I110" s="11"/>
    </row>
    <row r="111" spans="1:9" ht="12.75">
      <c r="A111" s="11"/>
      <c r="B111" s="11"/>
      <c r="C111" s="11"/>
      <c r="D111" s="11"/>
      <c r="E111" s="18"/>
      <c r="F111" s="11"/>
      <c r="G111" s="17"/>
      <c r="H111" s="11"/>
      <c r="I111" s="11"/>
    </row>
    <row r="112" spans="1:9" ht="12.75">
      <c r="A112" s="11"/>
      <c r="B112" s="11"/>
      <c r="C112" s="11"/>
      <c r="D112" s="11"/>
      <c r="E112" s="18"/>
      <c r="F112" s="11"/>
      <c r="G112" s="17"/>
      <c r="H112" s="11"/>
      <c r="I112" s="11"/>
    </row>
    <row r="113" spans="1:9" ht="12.75">
      <c r="A113" s="11"/>
      <c r="B113" s="11"/>
      <c r="C113" s="11"/>
      <c r="D113" s="11"/>
      <c r="E113" s="18"/>
      <c r="F113" s="11"/>
      <c r="G113" s="17"/>
      <c r="H113" s="11"/>
      <c r="I113" s="11"/>
    </row>
    <row r="114" spans="1:9" ht="12.75">
      <c r="A114" s="11"/>
      <c r="B114" s="11"/>
      <c r="C114" s="11"/>
      <c r="D114" s="11"/>
      <c r="E114" s="18"/>
      <c r="F114" s="11"/>
      <c r="G114" s="17"/>
      <c r="H114" s="11"/>
      <c r="I114" s="11"/>
    </row>
    <row r="115" spans="1:9" ht="12.75">
      <c r="A115" s="11"/>
      <c r="B115" s="11"/>
      <c r="C115" s="11"/>
      <c r="D115" s="11"/>
      <c r="E115" s="18"/>
      <c r="F115" s="11"/>
      <c r="G115" s="17"/>
      <c r="H115" s="11"/>
      <c r="I115" s="11"/>
    </row>
    <row r="116" spans="1:9" ht="12.75">
      <c r="A116" s="11"/>
      <c r="B116" s="11"/>
      <c r="C116" s="11"/>
      <c r="D116" s="11"/>
      <c r="E116" s="18"/>
      <c r="F116" s="11"/>
      <c r="G116" s="17"/>
      <c r="H116" s="11"/>
      <c r="I116" s="11"/>
    </row>
    <row r="117" spans="1:9" ht="12.75">
      <c r="A117" s="11"/>
      <c r="B117" s="11"/>
      <c r="C117" s="11"/>
      <c r="D117" s="11"/>
      <c r="E117" s="18"/>
      <c r="F117" s="11"/>
      <c r="G117" s="17"/>
      <c r="H117" s="11"/>
      <c r="I117" s="11"/>
    </row>
    <row r="118" spans="1:9" ht="12.75">
      <c r="A118" s="11"/>
      <c r="B118" s="11"/>
      <c r="C118" s="11"/>
      <c r="D118" s="11"/>
      <c r="E118" s="18"/>
      <c r="F118" s="11"/>
      <c r="G118" s="17"/>
      <c r="H118" s="11"/>
      <c r="I118" s="11"/>
    </row>
    <row r="119" spans="1:9" ht="12.75">
      <c r="A119" s="11"/>
      <c r="B119" s="11"/>
      <c r="C119" s="11"/>
      <c r="D119" s="11"/>
      <c r="E119" s="18"/>
      <c r="F119" s="11"/>
      <c r="G119" s="17"/>
      <c r="H119" s="11"/>
      <c r="I119" s="11"/>
    </row>
    <row r="120" spans="1:9" ht="12.75">
      <c r="A120" s="11"/>
      <c r="B120" s="11"/>
      <c r="C120" s="11"/>
      <c r="D120" s="11"/>
      <c r="E120" s="18"/>
      <c r="F120" s="11"/>
      <c r="G120" s="17"/>
      <c r="H120" s="11"/>
      <c r="I120" s="11"/>
    </row>
    <row r="121" spans="1:9" ht="12.75">
      <c r="A121" s="11"/>
      <c r="B121" s="11"/>
      <c r="C121" s="11"/>
      <c r="D121" s="11"/>
      <c r="E121" s="18"/>
      <c r="F121" s="11"/>
      <c r="G121" s="17"/>
      <c r="H121" s="11"/>
      <c r="I121" s="11"/>
    </row>
    <row r="122" spans="1:9" ht="12.75">
      <c r="A122" s="11"/>
      <c r="B122" s="11"/>
      <c r="C122" s="11"/>
      <c r="D122" s="11"/>
      <c r="E122" s="18"/>
      <c r="F122" s="11"/>
      <c r="G122" s="17"/>
      <c r="H122" s="11"/>
      <c r="I122" s="11"/>
    </row>
    <row r="123" spans="1:9" ht="12.75">
      <c r="A123" s="11"/>
      <c r="B123" s="11"/>
      <c r="C123" s="11"/>
      <c r="D123" s="11"/>
      <c r="E123" s="18"/>
      <c r="F123" s="11"/>
      <c r="G123" s="17"/>
      <c r="H123" s="11"/>
      <c r="I123" s="11"/>
    </row>
    <row r="124" spans="1:9" ht="12.75">
      <c r="A124" s="11"/>
      <c r="B124" s="11"/>
      <c r="C124" s="11"/>
      <c r="D124" s="11"/>
      <c r="E124" s="18"/>
      <c r="F124" s="11"/>
      <c r="G124" s="17"/>
      <c r="H124" s="11"/>
      <c r="I124" s="11"/>
    </row>
    <row r="125" spans="1:9" ht="12.75">
      <c r="A125" s="11"/>
      <c r="B125" s="11"/>
      <c r="C125" s="11"/>
      <c r="D125" s="11"/>
      <c r="E125" s="18"/>
      <c r="F125" s="11"/>
      <c r="G125" s="17"/>
      <c r="H125" s="11"/>
      <c r="I125" s="11"/>
    </row>
    <row r="126" spans="1:9" ht="12.75">
      <c r="A126" s="11"/>
      <c r="B126" s="11"/>
      <c r="C126" s="11"/>
      <c r="D126" s="11"/>
      <c r="E126" s="18"/>
      <c r="F126" s="11"/>
      <c r="G126" s="17"/>
      <c r="H126" s="11"/>
      <c r="I126" s="11"/>
    </row>
    <row r="127" spans="1:9" ht="12.75">
      <c r="A127" s="11"/>
      <c r="B127" s="11"/>
      <c r="C127" s="11"/>
      <c r="D127" s="11"/>
      <c r="E127" s="18"/>
      <c r="F127" s="11"/>
      <c r="G127" s="17"/>
      <c r="H127" s="11"/>
      <c r="I127" s="11"/>
    </row>
    <row r="128" spans="1:9" ht="12.75">
      <c r="A128" s="11"/>
      <c r="B128" s="11"/>
      <c r="C128" s="11"/>
      <c r="D128" s="11"/>
      <c r="E128" s="18"/>
      <c r="F128" s="11"/>
      <c r="G128" s="17"/>
      <c r="H128" s="11"/>
      <c r="I128" s="11"/>
    </row>
    <row r="129" spans="1:9" ht="12.75">
      <c r="A129" s="11"/>
      <c r="B129" s="11"/>
      <c r="C129" s="11"/>
      <c r="D129" s="11"/>
      <c r="E129" s="18"/>
      <c r="F129" s="11"/>
      <c r="G129" s="17"/>
      <c r="H129" s="11"/>
      <c r="I129" s="11"/>
    </row>
    <row r="130" spans="1:9" ht="12.75">
      <c r="A130" s="11"/>
      <c r="B130" s="11"/>
      <c r="C130" s="11"/>
      <c r="D130" s="11"/>
      <c r="E130" s="18"/>
      <c r="F130" s="11"/>
      <c r="G130" s="17"/>
      <c r="H130" s="11"/>
      <c r="I130" s="11"/>
    </row>
    <row r="131" spans="1:9" ht="12.75">
      <c r="A131" s="11"/>
      <c r="B131" s="11"/>
      <c r="C131" s="11"/>
      <c r="D131" s="11"/>
      <c r="E131" s="18"/>
      <c r="F131" s="11"/>
      <c r="G131" s="17"/>
      <c r="H131" s="11"/>
      <c r="I131" s="11"/>
    </row>
    <row r="132" spans="1:9" ht="12.75">
      <c r="A132" s="11"/>
      <c r="B132" s="11"/>
      <c r="C132" s="11"/>
      <c r="D132" s="11"/>
      <c r="E132" s="18"/>
      <c r="F132" s="11"/>
      <c r="G132" s="17"/>
      <c r="H132" s="11"/>
      <c r="I132" s="11"/>
    </row>
    <row r="133" spans="1:9" ht="12.75">
      <c r="A133" s="11"/>
      <c r="B133" s="11"/>
      <c r="C133" s="11"/>
      <c r="D133" s="11"/>
      <c r="E133" s="18"/>
      <c r="F133" s="11"/>
      <c r="G133" s="17"/>
      <c r="H133" s="11"/>
      <c r="I133" s="11"/>
    </row>
    <row r="134" spans="1:9" ht="12.75">
      <c r="A134" s="11"/>
      <c r="B134" s="11"/>
      <c r="C134" s="11"/>
      <c r="D134" s="11"/>
      <c r="E134" s="18"/>
      <c r="F134" s="11"/>
      <c r="G134" s="17"/>
      <c r="H134" s="11"/>
      <c r="I134" s="11"/>
    </row>
    <row r="135" spans="1:9" ht="12.75">
      <c r="A135" s="11"/>
      <c r="B135" s="11"/>
      <c r="C135" s="11"/>
      <c r="D135" s="11"/>
      <c r="E135" s="18"/>
      <c r="F135" s="11"/>
      <c r="G135" s="17"/>
      <c r="H135" s="11"/>
      <c r="I135" s="11"/>
    </row>
    <row r="136" spans="1:9" ht="12.75">
      <c r="A136" s="11"/>
      <c r="B136" s="11"/>
      <c r="C136" s="11"/>
      <c r="D136" s="11"/>
      <c r="E136" s="18"/>
      <c r="F136" s="11"/>
      <c r="G136" s="17"/>
      <c r="H136" s="11"/>
      <c r="I136" s="11"/>
    </row>
    <row r="137" spans="1:9" ht="12.75">
      <c r="A137" s="11"/>
      <c r="B137" s="11"/>
      <c r="C137" s="11"/>
      <c r="D137" s="11"/>
      <c r="E137" s="18"/>
      <c r="F137" s="11"/>
      <c r="G137" s="17"/>
      <c r="H137" s="11"/>
      <c r="I137" s="11"/>
    </row>
    <row r="138" spans="1:9" ht="12.75">
      <c r="A138" s="11"/>
      <c r="B138" s="11"/>
      <c r="C138" s="11"/>
      <c r="D138" s="11"/>
      <c r="E138" s="18"/>
      <c r="F138" s="11"/>
      <c r="G138" s="17"/>
      <c r="H138" s="11"/>
      <c r="I138" s="11"/>
    </row>
    <row r="139" spans="1:9" ht="12.75">
      <c r="A139" s="11"/>
      <c r="B139" s="11"/>
      <c r="C139" s="11"/>
      <c r="D139" s="11"/>
      <c r="E139" s="18"/>
      <c r="F139" s="11"/>
      <c r="G139" s="17"/>
      <c r="H139" s="11"/>
      <c r="I139" s="11"/>
    </row>
    <row r="140" spans="1:9" ht="12.75">
      <c r="A140" s="11"/>
      <c r="B140" s="11"/>
      <c r="C140" s="11"/>
      <c r="D140" s="11"/>
      <c r="E140" s="18"/>
      <c r="F140" s="11"/>
      <c r="G140" s="17"/>
      <c r="H140" s="11"/>
      <c r="I140" s="11"/>
    </row>
    <row r="141" spans="1:9" ht="12.75">
      <c r="A141" s="11"/>
      <c r="B141" s="11"/>
      <c r="C141" s="11"/>
      <c r="D141" s="11"/>
      <c r="E141" s="18"/>
      <c r="F141" s="11"/>
      <c r="G141" s="17"/>
      <c r="H141" s="11"/>
      <c r="I141" s="11"/>
    </row>
    <row r="142" spans="1:9" ht="12.75">
      <c r="A142" s="11"/>
      <c r="B142" s="11"/>
      <c r="C142" s="11"/>
      <c r="D142" s="11"/>
      <c r="E142" s="18"/>
      <c r="F142" s="11"/>
      <c r="G142" s="17"/>
      <c r="H142" s="11"/>
      <c r="I142" s="11"/>
    </row>
    <row r="143" spans="1:9" ht="12.75">
      <c r="A143" s="11"/>
      <c r="B143" s="11"/>
      <c r="C143" s="11"/>
      <c r="D143" s="11"/>
      <c r="E143" s="18"/>
      <c r="F143" s="11"/>
      <c r="G143" s="17"/>
      <c r="H143" s="11"/>
      <c r="I143" s="11"/>
    </row>
    <row r="144" spans="1:9" ht="12.75">
      <c r="A144" s="11"/>
      <c r="B144" s="11"/>
      <c r="C144" s="11"/>
      <c r="D144" s="11"/>
      <c r="E144" s="18"/>
      <c r="F144" s="11"/>
      <c r="G144" s="17"/>
      <c r="H144" s="11"/>
      <c r="I144" s="11"/>
    </row>
    <row r="145" spans="1:9" ht="12.75">
      <c r="A145" s="11"/>
      <c r="B145" s="11"/>
      <c r="C145" s="11"/>
      <c r="D145" s="11"/>
      <c r="E145" s="18"/>
      <c r="F145" s="11"/>
      <c r="G145" s="17"/>
      <c r="H145" s="11"/>
      <c r="I145" s="11"/>
    </row>
    <row r="146" spans="1:9" ht="12.75">
      <c r="A146" s="11"/>
      <c r="B146" s="11"/>
      <c r="C146" s="11"/>
      <c r="D146" s="11"/>
      <c r="E146" s="18"/>
      <c r="F146" s="11"/>
      <c r="G146" s="17"/>
      <c r="H146" s="11"/>
      <c r="I146" s="11"/>
    </row>
    <row r="147" spans="1:9" ht="12.75">
      <c r="A147" s="11"/>
      <c r="B147" s="11"/>
      <c r="C147" s="11"/>
      <c r="D147" s="11"/>
      <c r="E147" s="18"/>
      <c r="F147" s="11"/>
      <c r="G147" s="17"/>
      <c r="H147" s="11"/>
      <c r="I147" s="11"/>
    </row>
    <row r="148" spans="1:9" ht="12.75">
      <c r="A148" s="11"/>
      <c r="B148" s="11"/>
      <c r="C148" s="11"/>
      <c r="D148" s="11"/>
      <c r="E148" s="18"/>
      <c r="F148" s="11"/>
      <c r="G148" s="17"/>
      <c r="H148" s="11"/>
      <c r="I148" s="11"/>
    </row>
    <row r="149" spans="1:9" ht="12.75">
      <c r="A149" s="11"/>
      <c r="B149" s="11"/>
      <c r="C149" s="11"/>
      <c r="D149" s="11"/>
      <c r="E149" s="18"/>
      <c r="F149" s="11"/>
      <c r="G149" s="17"/>
      <c r="H149" s="11"/>
      <c r="I149" s="11"/>
    </row>
    <row r="150" spans="1:9" ht="12.75">
      <c r="A150" s="11"/>
      <c r="B150" s="11"/>
      <c r="C150" s="11"/>
      <c r="D150" s="11"/>
      <c r="E150" s="18"/>
      <c r="F150" s="11"/>
      <c r="G150" s="17"/>
      <c r="H150" s="11"/>
      <c r="I150" s="11"/>
    </row>
    <row r="151" spans="1:9" ht="12.75">
      <c r="A151" s="11"/>
      <c r="B151" s="11"/>
      <c r="C151" s="11"/>
      <c r="D151" s="11"/>
      <c r="E151" s="18"/>
      <c r="F151" s="11"/>
      <c r="G151" s="17"/>
      <c r="H151" s="11"/>
      <c r="I151" s="11"/>
    </row>
    <row r="152" spans="1:9" ht="12.75">
      <c r="A152" s="11"/>
      <c r="B152" s="11"/>
      <c r="C152" s="11"/>
      <c r="D152" s="11"/>
      <c r="E152" s="18"/>
      <c r="F152" s="11"/>
      <c r="G152" s="17"/>
      <c r="H152" s="11"/>
      <c r="I152" s="11"/>
    </row>
    <row r="153" spans="1:9" ht="12.75">
      <c r="A153" s="11"/>
      <c r="B153" s="11"/>
      <c r="C153" s="11"/>
      <c r="D153" s="11"/>
      <c r="E153" s="18"/>
      <c r="F153" s="11"/>
      <c r="G153" s="17"/>
      <c r="H153" s="11"/>
      <c r="I153" s="11"/>
    </row>
    <row r="154" spans="1:9" ht="12.75">
      <c r="A154" s="11"/>
      <c r="B154" s="11"/>
      <c r="C154" s="11"/>
      <c r="D154" s="11"/>
      <c r="E154" s="18"/>
      <c r="F154" s="11"/>
      <c r="G154" s="17"/>
      <c r="H154" s="11"/>
      <c r="I154" s="11"/>
    </row>
    <row r="155" spans="1:9" ht="12.75">
      <c r="A155" s="11"/>
      <c r="B155" s="11"/>
      <c r="C155" s="11"/>
      <c r="D155" s="11"/>
      <c r="E155" s="18"/>
      <c r="F155" s="11"/>
      <c r="G155" s="17"/>
      <c r="H155" s="11"/>
      <c r="I155" s="11"/>
    </row>
    <row r="156" spans="1:9" ht="12.75">
      <c r="A156" s="11"/>
      <c r="B156" s="11"/>
      <c r="C156" s="11"/>
      <c r="D156" s="11"/>
      <c r="E156" s="18"/>
      <c r="F156" s="11"/>
      <c r="G156" s="17"/>
      <c r="H156" s="11"/>
      <c r="I156" s="11"/>
    </row>
    <row r="157" spans="1:9" ht="12.75">
      <c r="A157" s="11"/>
      <c r="B157" s="11"/>
      <c r="C157" s="11"/>
      <c r="D157" s="11"/>
      <c r="E157" s="18"/>
      <c r="F157" s="11"/>
      <c r="G157" s="17"/>
      <c r="H157" s="11"/>
      <c r="I157" s="11"/>
    </row>
    <row r="158" spans="1:9" ht="12.75">
      <c r="A158" s="11"/>
      <c r="B158" s="11"/>
      <c r="C158" s="11"/>
      <c r="D158" s="11"/>
      <c r="E158" s="18"/>
      <c r="F158" s="11"/>
      <c r="G158" s="17"/>
      <c r="H158" s="11"/>
      <c r="I158" s="11"/>
    </row>
    <row r="159" spans="1:9" ht="12.75">
      <c r="A159" s="11"/>
      <c r="B159" s="11"/>
      <c r="C159" s="11"/>
      <c r="D159" s="11"/>
      <c r="E159" s="18"/>
      <c r="F159" s="11"/>
      <c r="G159" s="17"/>
      <c r="H159" s="11"/>
      <c r="I159" s="11"/>
    </row>
    <row r="160" spans="1:9" ht="12.75">
      <c r="A160" s="11"/>
      <c r="B160" s="11"/>
      <c r="C160" s="11"/>
      <c r="D160" s="11"/>
      <c r="E160" s="18"/>
      <c r="F160" s="11"/>
      <c r="G160" s="17"/>
      <c r="H160" s="11"/>
      <c r="I160" s="11"/>
    </row>
    <row r="161" spans="1:9" ht="12.75">
      <c r="A161" s="11"/>
      <c r="B161" s="11"/>
      <c r="C161" s="11"/>
      <c r="D161" s="11"/>
      <c r="E161" s="18"/>
      <c r="F161" s="11"/>
      <c r="G161" s="17"/>
      <c r="H161" s="11"/>
      <c r="I161" s="11"/>
    </row>
    <row r="162" spans="1:9" ht="12.75">
      <c r="A162" s="11"/>
      <c r="B162" s="11"/>
      <c r="C162" s="11"/>
      <c r="D162" s="11"/>
      <c r="E162" s="18"/>
      <c r="F162" s="11"/>
      <c r="G162" s="17"/>
      <c r="H162" s="11"/>
      <c r="I162" s="11"/>
    </row>
    <row r="163" spans="1:9" ht="12.75">
      <c r="A163" s="11"/>
      <c r="B163" s="11"/>
      <c r="C163" s="11"/>
      <c r="D163" s="11"/>
      <c r="E163" s="18"/>
      <c r="F163" s="11"/>
      <c r="G163" s="17"/>
      <c r="H163" s="11"/>
      <c r="I163" s="11"/>
    </row>
    <row r="164" spans="1:9" ht="12.75">
      <c r="A164" s="11"/>
      <c r="B164" s="11"/>
      <c r="C164" s="11"/>
      <c r="D164" s="11"/>
      <c r="E164" s="18"/>
      <c r="F164" s="11"/>
      <c r="G164" s="17"/>
      <c r="H164" s="11"/>
      <c r="I164" s="11"/>
    </row>
    <row r="165" spans="1:9" ht="12.75">
      <c r="A165" s="11"/>
      <c r="B165" s="11"/>
      <c r="C165" s="11"/>
      <c r="D165" s="11"/>
      <c r="E165" s="18"/>
      <c r="F165" s="11"/>
      <c r="G165" s="17"/>
      <c r="H165" s="11"/>
      <c r="I165" s="11"/>
    </row>
    <row r="166" spans="1:9" ht="12.75">
      <c r="A166" s="11"/>
      <c r="B166" s="11"/>
      <c r="C166" s="11"/>
      <c r="D166" s="11"/>
      <c r="E166" s="18"/>
      <c r="F166" s="11"/>
      <c r="G166" s="17"/>
      <c r="H166" s="11"/>
      <c r="I166" s="11"/>
    </row>
    <row r="167" spans="1:9" ht="12.75">
      <c r="A167" s="11"/>
      <c r="B167" s="11"/>
      <c r="C167" s="11"/>
      <c r="D167" s="11"/>
      <c r="E167" s="18"/>
      <c r="F167" s="11"/>
      <c r="G167" s="17"/>
      <c r="H167" s="11"/>
      <c r="I167" s="11"/>
    </row>
    <row r="168" spans="1:9" ht="12.75">
      <c r="A168" s="11"/>
      <c r="B168" s="11"/>
      <c r="C168" s="11"/>
      <c r="D168" s="11"/>
      <c r="E168" s="18"/>
      <c r="F168" s="11"/>
      <c r="G168" s="17"/>
      <c r="H168" s="11"/>
      <c r="I168" s="11"/>
    </row>
    <row r="169" spans="1:9" ht="12.75">
      <c r="A169" s="11"/>
      <c r="B169" s="11"/>
      <c r="C169" s="11"/>
      <c r="D169" s="11"/>
      <c r="E169" s="18"/>
      <c r="F169" s="11"/>
      <c r="G169" s="17"/>
      <c r="H169" s="11"/>
      <c r="I169" s="11"/>
    </row>
    <row r="170" spans="1:9" ht="12.75">
      <c r="A170" s="11"/>
      <c r="B170" s="11"/>
      <c r="C170" s="11"/>
      <c r="D170" s="11"/>
      <c r="E170" s="18"/>
      <c r="F170" s="11"/>
      <c r="G170" s="17"/>
      <c r="H170" s="11"/>
      <c r="I170" s="11"/>
    </row>
    <row r="171" spans="1:9" ht="12.75">
      <c r="A171" s="11"/>
      <c r="B171" s="11"/>
      <c r="C171" s="11"/>
      <c r="D171" s="11"/>
      <c r="E171" s="18"/>
      <c r="F171" s="11"/>
      <c r="G171" s="17"/>
      <c r="H171" s="11"/>
      <c r="I171" s="11"/>
    </row>
    <row r="172" spans="1:9" ht="12.75">
      <c r="A172" s="11"/>
      <c r="B172" s="11"/>
      <c r="C172" s="11"/>
      <c r="D172" s="11"/>
      <c r="E172" s="18"/>
      <c r="F172" s="11"/>
      <c r="G172" s="17"/>
      <c r="H172" s="11"/>
      <c r="I172" s="11"/>
    </row>
    <row r="173" spans="1:9" ht="12.75">
      <c r="A173" s="11"/>
      <c r="B173" s="11"/>
      <c r="C173" s="11"/>
      <c r="D173" s="11"/>
      <c r="E173" s="18"/>
      <c r="F173" s="11"/>
      <c r="G173" s="17"/>
      <c r="H173" s="11"/>
      <c r="I173" s="11"/>
    </row>
    <row r="174" spans="1:9" ht="12.75">
      <c r="A174" s="11"/>
      <c r="B174" s="11"/>
      <c r="C174" s="11"/>
      <c r="D174" s="11"/>
      <c r="E174" s="18"/>
      <c r="F174" s="11"/>
      <c r="G174" s="17"/>
      <c r="H174" s="11"/>
      <c r="I174" s="11"/>
    </row>
    <row r="175" spans="1:9" ht="12.75">
      <c r="A175" s="11"/>
      <c r="B175" s="11"/>
      <c r="C175" s="11"/>
      <c r="D175" s="11"/>
      <c r="E175" s="18"/>
      <c r="F175" s="11"/>
      <c r="G175" s="17"/>
      <c r="H175" s="11"/>
      <c r="I175" s="11"/>
    </row>
    <row r="176" spans="1:9" ht="12.75">
      <c r="A176" s="11"/>
      <c r="B176" s="11"/>
      <c r="C176" s="11"/>
      <c r="D176" s="11"/>
      <c r="E176" s="18"/>
      <c r="F176" s="11"/>
      <c r="G176" s="17"/>
      <c r="H176" s="11"/>
      <c r="I176" s="11"/>
    </row>
    <row r="177" spans="1:9" ht="12.75">
      <c r="A177" s="11"/>
      <c r="B177" s="11"/>
      <c r="C177" s="11"/>
      <c r="D177" s="11"/>
      <c r="E177" s="18"/>
      <c r="F177" s="11"/>
      <c r="G177" s="17"/>
      <c r="H177" s="11"/>
      <c r="I177" s="11"/>
    </row>
    <row r="178" spans="1:9" ht="12.75">
      <c r="A178" s="11"/>
      <c r="B178" s="11"/>
      <c r="C178" s="11"/>
      <c r="D178" s="11"/>
      <c r="E178" s="18"/>
      <c r="F178" s="11"/>
      <c r="G178" s="17"/>
      <c r="H178" s="11"/>
      <c r="I178" s="11"/>
    </row>
    <row r="179" spans="1:9" ht="12.75">
      <c r="A179" s="11"/>
      <c r="B179" s="11"/>
      <c r="C179" s="11"/>
      <c r="D179" s="11"/>
      <c r="E179" s="18"/>
      <c r="F179" s="11"/>
      <c r="G179" s="17"/>
      <c r="H179" s="11"/>
      <c r="I179" s="11"/>
    </row>
    <row r="180" spans="1:9" ht="12.75">
      <c r="A180" s="11"/>
      <c r="B180" s="11"/>
      <c r="C180" s="11"/>
      <c r="D180" s="11"/>
      <c r="E180" s="18"/>
      <c r="F180" s="11"/>
      <c r="G180" s="17"/>
      <c r="H180" s="11"/>
      <c r="I180" s="11"/>
    </row>
    <row r="181" spans="1:9" ht="12.75">
      <c r="A181" s="11"/>
      <c r="B181" s="11"/>
      <c r="C181" s="11"/>
      <c r="D181" s="11"/>
      <c r="E181" s="18"/>
      <c r="F181" s="11"/>
      <c r="G181" s="17"/>
      <c r="H181" s="11"/>
      <c r="I181" s="11"/>
    </row>
    <row r="182" spans="1:9" ht="12.75">
      <c r="A182" s="11"/>
      <c r="B182" s="11"/>
      <c r="C182" s="11"/>
      <c r="D182" s="11"/>
      <c r="E182" s="18"/>
      <c r="F182" s="11"/>
      <c r="G182" s="17"/>
      <c r="H182" s="11"/>
      <c r="I182" s="11"/>
    </row>
  </sheetData>
  <sheetProtection selectLockedCells="1" selectUnlockedCells="1"/>
  <mergeCells count="11">
    <mergeCell ref="B1:G1"/>
    <mergeCell ref="B2:G2"/>
    <mergeCell ref="B3:G3"/>
    <mergeCell ref="B4:G4"/>
    <mergeCell ref="B5:G5"/>
    <mergeCell ref="A8:G8"/>
    <mergeCell ref="H10:I10"/>
    <mergeCell ref="C13:E13"/>
    <mergeCell ref="C21:E21"/>
    <mergeCell ref="C28:E28"/>
    <mergeCell ref="C54:E54"/>
  </mergeCells>
  <dataValidations count="3">
    <dataValidation type="list" allowBlank="1" showErrorMessage="1" sqref="E16">
      <formula1>"Assis,Debout,Debout statique,Debout dynamique"</formula1>
      <formula2>0</formula2>
    </dataValidation>
    <dataValidation type="list" allowBlank="1" showErrorMessage="1" sqref="E17">
      <formula1>"Tres bonne,Bonne,Moyenne,Mauvaise"</formula1>
      <formula2>0</formula2>
    </dataValidation>
    <dataValidation type="list" allowBlank="1" showErrorMessage="1" sqref="E18">
      <formula1>"Moins de 10 min,De 10 à 20 min,De 20 à 30 min,Plus de 30 min"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75" zoomScaleNormal="75" workbookViewId="0" topLeftCell="A7">
      <selection activeCell="G11" sqref="G11"/>
    </sheetView>
  </sheetViews>
  <sheetFormatPr defaultColWidth="11.421875" defaultRowHeight="12.75"/>
  <cols>
    <col min="1" max="1" width="17.421875" style="0" customWidth="1"/>
    <col min="2" max="2" width="14.00390625" style="0" customWidth="1"/>
    <col min="3" max="3" width="14.140625" style="0" customWidth="1"/>
    <col min="4" max="5" width="12.7109375" style="0" customWidth="1"/>
    <col min="6" max="6" width="2.7109375" style="0" customWidth="1"/>
    <col min="7" max="7" width="12.8515625" style="0" customWidth="1"/>
    <col min="8" max="8" width="2.57421875" style="0" customWidth="1"/>
    <col min="10" max="10" width="3.28125" style="0" customWidth="1"/>
    <col min="11" max="11" width="20.8515625" style="0" customWidth="1"/>
    <col min="12" max="12" width="34.28125" style="0" customWidth="1"/>
  </cols>
  <sheetData>
    <row r="1" spans="2:15" ht="12.7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5" ht="12.75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12.75" customHeight="1">
      <c r="B3" s="54" t="s"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12.75" customHeight="1">
      <c r="B4" s="54" t="s"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15" ht="12.75" customHeight="1">
      <c r="B5" s="54" t="s">
        <v>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3" ht="12.75">
      <c r="A6" s="9" t="s">
        <v>4</v>
      </c>
      <c r="M6" s="55"/>
    </row>
    <row r="7" spans="1:15" ht="25.5" customHeight="1">
      <c r="A7" s="56" t="s">
        <v>65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2" ht="12.75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1:12" ht="12.75">
      <c r="A9" s="60" t="s">
        <v>66</v>
      </c>
      <c r="B9" s="58" t="str">
        <f>RIS!C10</f>
        <v>…..................................................................</v>
      </c>
      <c r="C9" s="58"/>
      <c r="D9" s="58"/>
      <c r="E9" s="58"/>
      <c r="F9" s="58"/>
      <c r="G9" s="60" t="s">
        <v>67</v>
      </c>
      <c r="H9" s="58"/>
      <c r="I9" s="58" t="str">
        <f>RIS!E10</f>
        <v>…...........................</v>
      </c>
      <c r="J9" s="58"/>
      <c r="K9" s="58"/>
      <c r="L9" s="59"/>
    </row>
    <row r="10" spans="1:11" ht="38.2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2" s="64" customFormat="1" ht="24.75" customHeight="1">
      <c r="A11" s="61"/>
      <c r="B11" s="62" t="s">
        <v>68</v>
      </c>
      <c r="C11" s="62"/>
      <c r="D11" s="62"/>
      <c r="E11" s="62"/>
      <c r="F11" s="63"/>
      <c r="I11" s="63"/>
      <c r="K11" s="62" t="s">
        <v>69</v>
      </c>
      <c r="L11" s="61" t="s">
        <v>45</v>
      </c>
    </row>
    <row r="12" spans="1:12" s="64" customFormat="1" ht="24.75" customHeight="1">
      <c r="A12" s="61"/>
      <c r="B12" s="62" t="s">
        <v>70</v>
      </c>
      <c r="C12" s="62" t="s">
        <v>71</v>
      </c>
      <c r="D12" s="62" t="s">
        <v>72</v>
      </c>
      <c r="E12" s="62" t="s">
        <v>73</v>
      </c>
      <c r="F12" s="63"/>
      <c r="I12" s="63"/>
      <c r="K12" s="65" t="s">
        <v>74</v>
      </c>
      <c r="L12" s="66" t="s">
        <v>75</v>
      </c>
    </row>
    <row r="13" spans="1:12" s="64" customFormat="1" ht="24.75" customHeight="1">
      <c r="A13" s="61"/>
      <c r="B13" s="62">
        <v>0.25</v>
      </c>
      <c r="C13" s="62">
        <v>0.3</v>
      </c>
      <c r="D13" s="62">
        <v>0.35</v>
      </c>
      <c r="E13" s="62">
        <v>0.4</v>
      </c>
      <c r="F13" s="63"/>
      <c r="I13" s="63"/>
      <c r="K13" s="62" t="s">
        <v>76</v>
      </c>
      <c r="L13" s="66" t="s">
        <v>77</v>
      </c>
    </row>
    <row r="14" spans="1:12" s="64" customFormat="1" ht="24.75" customHeight="1">
      <c r="A14" s="61" t="s">
        <v>78</v>
      </c>
      <c r="B14" s="62">
        <f>RIS!G16</f>
        <v>0.25</v>
      </c>
      <c r="C14" s="62" t="s">
        <v>79</v>
      </c>
      <c r="D14" s="62" t="s">
        <v>79</v>
      </c>
      <c r="E14" s="62" t="s">
        <v>79</v>
      </c>
      <c r="F14" s="63"/>
      <c r="I14" s="63"/>
      <c r="K14" s="62" t="s">
        <v>80</v>
      </c>
      <c r="L14" s="66" t="s">
        <v>81</v>
      </c>
    </row>
    <row r="15" spans="1:12" s="64" customFormat="1" ht="24.75" customHeight="1">
      <c r="A15" s="61" t="s">
        <v>82</v>
      </c>
      <c r="B15" s="62">
        <f>RIS!G17</f>
        <v>0.25</v>
      </c>
      <c r="C15" s="62" t="s">
        <v>79</v>
      </c>
      <c r="D15" s="62" t="s">
        <v>79</v>
      </c>
      <c r="E15" s="62" t="s">
        <v>79</v>
      </c>
      <c r="F15" s="63"/>
      <c r="I15" s="63"/>
      <c r="K15" s="62" t="s">
        <v>83</v>
      </c>
      <c r="L15" s="66" t="s">
        <v>84</v>
      </c>
    </row>
    <row r="16" spans="1:12" s="64" customFormat="1" ht="24.75" customHeight="1">
      <c r="A16" s="61" t="s">
        <v>85</v>
      </c>
      <c r="B16" s="62">
        <f>RIS!G18</f>
        <v>0.25</v>
      </c>
      <c r="C16" s="62" t="s">
        <v>79</v>
      </c>
      <c r="D16" s="62" t="s">
        <v>79</v>
      </c>
      <c r="E16" s="62" t="s">
        <v>79</v>
      </c>
      <c r="F16" s="63"/>
      <c r="I16" s="63"/>
      <c r="K16" s="62" t="s">
        <v>86</v>
      </c>
      <c r="L16" s="66" t="s">
        <v>87</v>
      </c>
    </row>
    <row r="17" spans="1:10" ht="12.75">
      <c r="A17" s="67"/>
      <c r="B17" s="67"/>
      <c r="C17" s="67"/>
      <c r="D17" s="67"/>
      <c r="E17" s="67"/>
      <c r="F17" s="67"/>
      <c r="G17" s="67"/>
      <c r="H17" s="67"/>
      <c r="I17" s="67"/>
      <c r="J17" s="67"/>
    </row>
    <row r="18" spans="1:10" ht="12.75">
      <c r="A18" s="67"/>
      <c r="B18" s="67"/>
      <c r="C18" s="67"/>
      <c r="D18" s="67"/>
      <c r="E18" s="67"/>
      <c r="G18" s="67"/>
      <c r="H18" s="67"/>
      <c r="I18" s="67"/>
      <c r="J18" s="67"/>
    </row>
    <row r="19" spans="1:11" ht="19.5" customHeight="1">
      <c r="A19" s="68" t="s">
        <v>88</v>
      </c>
      <c r="B19" s="68"/>
      <c r="C19" s="68"/>
      <c r="D19" s="68"/>
      <c r="E19" s="69">
        <v>0.35</v>
      </c>
      <c r="F19" s="70" t="s">
        <v>89</v>
      </c>
      <c r="G19" s="69">
        <f>IF(RIS!E17="Tres bonne",0.25,IF(RIS!E17="Bonne",0.3,IF(RIS!E17="moyenne",0.35,IF(RIS!E17="Mauvaise",0.4,0))))</f>
        <v>0.25</v>
      </c>
      <c r="H19" s="67" t="s">
        <v>89</v>
      </c>
      <c r="I19" s="69">
        <f>IF(RIS!E18="Moins de 10 min",0.25,IF(RIS!E18="De 10 à 20 min",0.3,IF(RIS!E18="De 20 à 30 min",0.35,IF(RIS!E18="Plus de 30 min",0.4,0))))</f>
        <v>0.25</v>
      </c>
      <c r="J19" s="67" t="s">
        <v>90</v>
      </c>
      <c r="K19" s="69">
        <f>RIS!E23</f>
        <v>0.75</v>
      </c>
    </row>
    <row r="20" spans="1:12" ht="19.5" customHeight="1">
      <c r="A20" s="67"/>
      <c r="B20" s="67"/>
      <c r="C20" s="67"/>
      <c r="D20" s="67"/>
      <c r="E20" s="67"/>
      <c r="F20" s="70"/>
      <c r="H20" s="67"/>
      <c r="I20" s="67"/>
      <c r="J20" s="67"/>
      <c r="K20" s="67"/>
      <c r="L20" s="71"/>
    </row>
    <row r="21" spans="1:10" ht="12.75">
      <c r="A21" s="67"/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12.75">
      <c r="A22" s="72" t="s">
        <v>91</v>
      </c>
      <c r="B22" s="67"/>
      <c r="C22" s="67"/>
      <c r="D22" s="73" t="s">
        <v>92</v>
      </c>
      <c r="E22" s="74">
        <f>RIS!E24</f>
        <v>0</v>
      </c>
      <c r="G22" s="67" t="s">
        <v>93</v>
      </c>
      <c r="H22" s="67"/>
      <c r="I22" s="67"/>
      <c r="J22" s="67"/>
    </row>
    <row r="23" spans="1:10" ht="12.75">
      <c r="A23" s="67"/>
      <c r="B23" s="67"/>
      <c r="C23" s="67"/>
      <c r="D23" s="75"/>
      <c r="E23" s="67"/>
      <c r="F23" s="67"/>
      <c r="G23" s="67"/>
      <c r="H23" s="67"/>
      <c r="I23" s="67"/>
      <c r="J23" s="67"/>
    </row>
    <row r="24" spans="1:12" ht="12.75">
      <c r="A24" s="67"/>
      <c r="B24" s="67"/>
      <c r="C24" s="67"/>
      <c r="D24" s="67"/>
      <c r="E24" s="67"/>
      <c r="F24" s="67"/>
      <c r="G24" s="67"/>
      <c r="I24" s="67"/>
      <c r="J24" s="67"/>
      <c r="L24" s="76" t="s">
        <v>94</v>
      </c>
    </row>
    <row r="25" spans="1:10" ht="12.75">
      <c r="A25" s="67"/>
      <c r="B25" s="67"/>
      <c r="C25" s="67"/>
      <c r="D25" s="67"/>
      <c r="E25" s="67"/>
      <c r="G25" s="77" t="s">
        <v>95</v>
      </c>
      <c r="H25" s="67"/>
      <c r="I25" s="67"/>
      <c r="J25" s="67"/>
    </row>
    <row r="26" spans="1:12" ht="12.75">
      <c r="A26" s="67"/>
      <c r="B26" s="67"/>
      <c r="C26" s="67"/>
      <c r="D26" s="67"/>
      <c r="E26" s="67"/>
      <c r="F26" s="67"/>
      <c r="G26" s="67"/>
      <c r="I26" s="67"/>
      <c r="J26" s="67"/>
      <c r="L26" s="77">
        <v>2</v>
      </c>
    </row>
    <row r="27" spans="1:10" ht="12.75">
      <c r="A27" s="67"/>
      <c r="B27" s="67"/>
      <c r="C27" s="67"/>
      <c r="D27" s="67"/>
      <c r="E27" s="67"/>
      <c r="F27" s="67"/>
      <c r="G27" s="67"/>
      <c r="H27" s="78"/>
      <c r="I27" s="67"/>
      <c r="J27" s="67"/>
    </row>
    <row r="28" spans="1:10" ht="12.75">
      <c r="A28" s="67"/>
      <c r="B28" s="67"/>
      <c r="C28" s="67"/>
      <c r="D28" s="75"/>
      <c r="E28" s="67" t="s">
        <v>96</v>
      </c>
      <c r="F28" s="67"/>
      <c r="G28" s="67"/>
      <c r="H28" s="78"/>
      <c r="I28" s="67"/>
      <c r="J28" s="67"/>
    </row>
    <row r="29" spans="1:10" ht="12.75">
      <c r="A29" s="68" t="s">
        <v>97</v>
      </c>
      <c r="B29" s="67"/>
      <c r="C29" s="67"/>
      <c r="D29" s="79" t="s">
        <v>98</v>
      </c>
      <c r="E29" s="75" t="s">
        <v>90</v>
      </c>
      <c r="F29" s="80"/>
      <c r="G29" s="69">
        <f>RIS!E25</f>
        <v>0</v>
      </c>
      <c r="H29" s="67"/>
      <c r="I29" s="67"/>
      <c r="J29" s="67"/>
    </row>
    <row r="30" spans="1:10" ht="12.75">
      <c r="A30" s="67"/>
      <c r="B30" s="67"/>
      <c r="C30" s="67"/>
      <c r="D30" s="75">
        <v>1</v>
      </c>
      <c r="E30" s="81" t="s">
        <v>99</v>
      </c>
      <c r="F30" s="80"/>
      <c r="G30" s="67"/>
      <c r="H30" s="67"/>
      <c r="I30" s="67"/>
      <c r="J30" s="67"/>
    </row>
    <row r="31" ht="12.75">
      <c r="F31" s="82"/>
    </row>
    <row r="33" spans="1:13" ht="12.75">
      <c r="A33" s="83" t="s">
        <v>100</v>
      </c>
      <c r="B33" s="84">
        <f>RIS!E25</f>
        <v>0</v>
      </c>
      <c r="D33" s="79" t="s">
        <v>101</v>
      </c>
      <c r="E33" s="79"/>
      <c r="F33" s="85"/>
      <c r="G33" s="68"/>
      <c r="J33" s="68"/>
      <c r="K33" s="86" t="str">
        <f>RIS!E30</f>
        <v>Non obligatoire</v>
      </c>
      <c r="L33" s="83" t="s">
        <v>102</v>
      </c>
      <c r="M33" s="87" t="str">
        <f>RIS!E32</f>
        <v>Non obligatoire</v>
      </c>
    </row>
    <row r="34" spans="1:10" ht="12.75">
      <c r="A34" s="83"/>
      <c r="B34" s="68"/>
      <c r="C34" s="68"/>
      <c r="D34" s="79"/>
      <c r="E34" s="79"/>
      <c r="F34" s="85"/>
      <c r="G34" s="68"/>
      <c r="H34" s="68"/>
      <c r="I34" s="79"/>
      <c r="J34" s="68"/>
    </row>
    <row r="35" spans="1:10" ht="12.75">
      <c r="A35" s="83"/>
      <c r="B35" s="68"/>
      <c r="C35" s="68"/>
      <c r="D35" s="79"/>
      <c r="E35" s="79"/>
      <c r="F35" s="85"/>
      <c r="G35" s="68"/>
      <c r="H35" s="68"/>
      <c r="I35" s="79"/>
      <c r="J35" s="68"/>
    </row>
    <row r="37" spans="2:12" ht="12.75">
      <c r="B37" s="88" t="s">
        <v>103</v>
      </c>
      <c r="C37" s="88"/>
      <c r="D37" s="88"/>
      <c r="J37" s="88"/>
      <c r="L37" s="89" t="s">
        <v>104</v>
      </c>
    </row>
    <row r="38" spans="2:12" ht="12.75">
      <c r="B38" s="88" t="s">
        <v>105</v>
      </c>
      <c r="C38" s="88"/>
      <c r="D38" s="88"/>
      <c r="I38" s="88"/>
      <c r="J38" s="88"/>
      <c r="L38" s="88" t="s">
        <v>106</v>
      </c>
    </row>
  </sheetData>
  <sheetProtection selectLockedCells="1" selectUnlockedCells="1"/>
  <mergeCells count="10">
    <mergeCell ref="B1:O1"/>
    <mergeCell ref="B2:O2"/>
    <mergeCell ref="B3:O3"/>
    <mergeCell ref="B4:O4"/>
    <mergeCell ref="B5:O5"/>
    <mergeCell ref="A7:O7"/>
    <mergeCell ref="B11:E11"/>
    <mergeCell ref="B14:E14"/>
    <mergeCell ref="B15:E15"/>
    <mergeCell ref="B16:E16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du RIS</dc:title>
  <dc:subject/>
  <dc:creator>Alvin</dc:creator>
  <cp:keywords/>
  <dc:description>Ne remplace pas l'outil de la base contact</dc:description>
  <cp:lastModifiedBy>Jérome PETREMENT</cp:lastModifiedBy>
  <cp:lastPrinted>2007-02-23T13:19:46Z</cp:lastPrinted>
  <dcterms:created xsi:type="dcterms:W3CDTF">2006-11-23T20:25:24Z</dcterms:created>
  <dcterms:modified xsi:type="dcterms:W3CDTF">2014-09-22T17:25:55Z</dcterms:modified>
  <cp:category/>
  <cp:version/>
  <cp:contentType/>
  <cp:contentStatus/>
  <cp:revision>9</cp:revision>
</cp:coreProperties>
</file>